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media/image1.png" ContentType="image/png"/>
  <Override PartName="/xl/comments1.xml" ContentType="application/vnd.openxmlformats-officedocument.spreadsheetml.comment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6.xml.rels" ContentType="application/vnd.openxmlformats-package.relationships+xml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4.xml" ContentType="application/vnd.openxmlformats-officedocument.drawing+xml"/>
  <Override PartName="/xl/drawings/drawing8.xml" ContentType="application/vnd.openxmlformats-officedocument.drawing+xml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aire" sheetId="1" state="visible" r:id="rId2"/>
    <sheet name="Coûts et rendement" sheetId="2" state="visible" r:id="rId3"/>
    <sheet name="Fiscalité" sheetId="3" state="visible" r:id="rId4"/>
    <sheet name="SCI" sheetId="4" state="visible" r:id="rId5"/>
    <sheet name="Calcul" sheetId="5" state="hidden" r:id="rId6"/>
    <sheet name="Plus value" sheetId="6" state="visible" r:id="rId7"/>
    <sheet name="Amortissement" sheetId="7" state="visible" r:id="rId8"/>
    <sheet name="Source 1" sheetId="8" state="hidden" r:id="rId9"/>
  </sheets>
  <definedNames>
    <definedName function="false" hidden="false" name="AP" vbProcedure="false">'Source 1'!$I$1:$I$289</definedName>
    <definedName function="false" hidden="false" name="CHOIX" vbProcedure="false">'Source 1'!$V$1:$V$2</definedName>
    <definedName function="false" hidden="false" name="COMPT" vbProcedure="false">'Source 1'!$U$1:$U$21</definedName>
    <definedName function="false" hidden="false" name="DE" vbProcedure="false">'Source 1'!$H$1:$H$68</definedName>
    <definedName function="false" hidden="false" name="FAI" vbProcedure="false">'Source 1'!$R$1:$R$438</definedName>
    <definedName function="false" hidden="false" name="FG" vbProcedure="false">'Source 1'!$B$1:$B$7</definedName>
    <definedName function="false" hidden="false" name="FH" vbProcedure="false">'Source 1'!$O$1:$O$74</definedName>
    <definedName function="false" hidden="false" name="FHG" vbProcedure="false">'Source 1'!$T$1:$T$17</definedName>
    <definedName function="false" hidden="false" name="FO" vbProcedure="false">'Source 1'!$S$1:$S$107</definedName>
    <definedName function="false" hidden="false" name="IS" vbProcedure="false">'source 1'!#ref!</definedName>
    <definedName function="false" hidden="false" name="LCC" vbProcedure="false">'Source 1'!$F$1:$F$346</definedName>
    <definedName function="false" hidden="false" name="LI" vbProcedure="false">'Source 1'!$A$1:$A$7</definedName>
    <definedName function="false" hidden="false" name="LII" vbProcedure="false">'Source 1'!$A$1:$A$33</definedName>
    <definedName function="false" hidden="false" name="LOHC" vbProcedure="false">'Source 1'!$D$1:$D$199</definedName>
    <definedName function="false" hidden="false" name="LOHE" vbProcedure="false">'Source 1'!$D$1:$D$736</definedName>
    <definedName function="false" hidden="false" name="LOHEE" vbProcedure="false">'Source 1'!$F$1:$F$945</definedName>
    <definedName function="false" hidden="false" name="MAX" vbProcedure="false">#REF!</definedName>
    <definedName function="false" hidden="false" name="ME" vbProcedure="false">'Source 1'!$N$1:$N$245</definedName>
    <definedName function="false" hidden="false" name="MEU" vbProcedure="false">'Source 1'!$N$1:$N$245</definedName>
    <definedName function="false" hidden="false" name="PNO" vbProcedure="false">'source 1'!#ref!</definedName>
    <definedName function="false" hidden="false" name="RCC" vbProcedure="false">'Source 1'!$Q$1:$Q$439</definedName>
    <definedName function="false" hidden="false" name="RI" vbProcedure="false">'source 1'!#ref!</definedName>
    <definedName function="false" hidden="false" name="SA" vbProcedure="false">'Source 1'!$J$1:$J$544</definedName>
    <definedName function="false" hidden="false" name="ST" vbProcedure="false">'Source 1'!$E$1:$E$538</definedName>
    <definedName function="false" hidden="false" name="TA" vbProcedure="false">'Source 1'!$L$1:$L$173</definedName>
    <definedName function="false" hidden="false" name="TC" vbProcedure="false">'Source 1'!$K$1:$K$45</definedName>
    <definedName function="false" hidden="false" name="TCR" vbProcedure="false">'Source 1'!$K$1:$K$304</definedName>
    <definedName function="false" hidden="false" name="TF" vbProcedure="false">'Source 1'!$P$1:$P$60</definedName>
    <definedName function="false" hidden="false" name="TFF" vbProcedure="false">'Source 1'!$P$1:$P$508</definedName>
    <definedName function="false" hidden="false" name="TMI" vbProcedure="false">'Source 1'!$C$1:$C$5</definedName>
    <definedName function="false" hidden="false" name="TR" vbProcedure="false">'Source 1'!$M$1:$M$1000</definedName>
    <definedName function="false" hidden="false" name="VAL" vbProcedure="false">'Source 1'!$G$1:$G$8</definedName>
    <definedName function="false" hidden="false" name="VL" vbProcedure="false">'Source 1'!$G$1:$G$5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J14" authorId="0">
      <text>
        <r>
          <rPr>
            <sz val="12"/>
            <color rgb="FF000000"/>
            <rFont val="Calibri"/>
            <family val="2"/>
            <charset val="1"/>
          </rPr>
          <t xml:space="preserve">Il s'agit d'un logement qui sort de terre (première Vente en l'Etat Futur d'Achèvement - VEFA) ou achevé mais qui n'a jamais été habité.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1" authorId="0">
      <text>
        <r>
          <rPr>
            <sz val="12"/>
            <color rgb="FF000000"/>
            <rFont val="Calibri"/>
            <family val="2"/>
            <charset val="1"/>
          </rPr>
          <t xml:space="preserve">1 mois de vacance locative annuelle correspond ~8%</t>
        </r>
      </text>
    </comment>
    <comment ref="B19" authorId="0">
      <text>
        <r>
          <rPr>
            <sz val="12"/>
            <color rgb="FF000000"/>
            <rFont val="Calibri"/>
            <family val="2"/>
            <charset val="1"/>
          </rPr>
          <t xml:space="preserve">Vous pouvez renseigner le prix du bien aussi depuis l'onglet "Notaire"</t>
        </r>
      </text>
    </comment>
    <comment ref="B20" authorId="0">
      <text>
        <r>
          <rPr>
            <sz val="12"/>
            <color rgb="FF000000"/>
            <rFont val="Calibri"/>
            <family val="2"/>
            <charset val="1"/>
          </rPr>
          <t xml:space="preserve">&gt; Les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travaux </t>
        </r>
        <r>
          <rPr>
            <sz val="10"/>
            <color rgb="FF000000"/>
            <rFont val="Calibri"/>
            <family val="2"/>
            <charset val="1"/>
          </rPr>
          <t xml:space="preserve">de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rénovation,</t>
        </r>
        <r>
          <rPr>
            <sz val="10"/>
            <color rgb="FF000000"/>
            <rFont val="Calibri"/>
            <family val="2"/>
            <charset val="1"/>
          </rPr>
          <t xml:space="preserve">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réparation</t>
        </r>
        <r>
          <rPr>
            <sz val="10"/>
            <color rgb="FF000000"/>
            <rFont val="Calibri"/>
            <family val="2"/>
            <charset val="1"/>
          </rPr>
          <t xml:space="preserve">, et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d'entretien </t>
        </r>
        <r>
          <rPr>
            <sz val="10"/>
            <color rgb="FF000000"/>
            <rFont val="Calibri"/>
            <family val="2"/>
            <charset val="1"/>
          </rPr>
          <t xml:space="preserve">sont déductibles fiscalement : ils sont passés en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charge</t>
        </r>
        <r>
          <rPr>
            <sz val="10"/>
            <color rgb="FF000000"/>
            <rFont val="Calibri"/>
            <family val="2"/>
            <charset val="1"/>
          </rPr>
          <t xml:space="preserve">.
&gt; Les travaux d'agrandissement, de construction ne peuvent être déduits : ils sont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amortis</t>
        </r>
        <r>
          <rPr>
            <sz val="10"/>
            <color rgb="FF000000"/>
            <rFont val="Calibri"/>
            <family val="2"/>
            <charset val="1"/>
          </rPr>
          <t xml:space="preserve">.</t>
        </r>
      </text>
    </comment>
    <comment ref="B21" authorId="0">
      <text>
        <r>
          <rPr>
            <sz val="12"/>
            <color rgb="FF000000"/>
            <rFont val="Calibri"/>
            <family val="2"/>
            <charset val="1"/>
          </rPr>
          <t xml:space="preserve">&gt; Les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travaux </t>
        </r>
        <r>
          <rPr>
            <sz val="10"/>
            <color rgb="FF000000"/>
            <rFont val="Calibri"/>
            <family val="2"/>
            <charset val="1"/>
          </rPr>
          <t xml:space="preserve">de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rénovation,</t>
        </r>
        <r>
          <rPr>
            <sz val="10"/>
            <color rgb="FF000000"/>
            <rFont val="Calibri"/>
            <family val="2"/>
            <charset val="1"/>
          </rPr>
          <t xml:space="preserve">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réparation</t>
        </r>
        <r>
          <rPr>
            <sz val="10"/>
            <color rgb="FF000000"/>
            <rFont val="Calibri"/>
            <family val="2"/>
            <charset val="1"/>
          </rPr>
          <t xml:space="preserve">, et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d'entretien </t>
        </r>
        <r>
          <rPr>
            <sz val="10"/>
            <color rgb="FF000000"/>
            <rFont val="Calibri"/>
            <family val="2"/>
            <charset val="1"/>
          </rPr>
          <t xml:space="preserve">sont déductibles fiscalement : ils sont passés en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charge</t>
        </r>
        <r>
          <rPr>
            <sz val="10"/>
            <color rgb="FF000000"/>
            <rFont val="Calibri"/>
            <family val="2"/>
            <charset val="1"/>
          </rPr>
          <t xml:space="preserve">.
&gt; Les travaux d'agrandissement, de construction ne peuvent être déduits : ils sont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amortis</t>
        </r>
        <r>
          <rPr>
            <sz val="10"/>
            <color rgb="FF000000"/>
            <rFont val="Calibri"/>
            <family val="2"/>
            <charset val="1"/>
          </rPr>
          <t xml:space="preserve">.</t>
        </r>
      </text>
    </comment>
    <comment ref="B22" authorId="0">
      <text>
        <r>
          <rPr>
            <sz val="12"/>
            <color rgb="FF000000"/>
            <rFont val="Calibri"/>
            <family val="2"/>
            <charset val="1"/>
          </rPr>
          <t xml:space="preserve">Les meubles peuvent être passés en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dotation aux amortissements</t>
        </r>
        <r>
          <rPr>
            <sz val="10"/>
            <color rgb="FF000000"/>
            <rFont val="Tahoma"/>
            <family val="2"/>
            <charset val="1"/>
          </rPr>
          <t xml:space="preserve">.</t>
        </r>
      </text>
    </comment>
    <comment ref="B23" authorId="0">
      <text>
        <r>
          <rPr>
            <sz val="12"/>
            <color rgb="FF000000"/>
            <rFont val="Calibri"/>
            <family val="2"/>
            <charset val="1"/>
          </rPr>
          <t xml:space="preserve">Ce sont les frais demandés par la banque ou le courtier pour préparer le dossier bancaire. Ils varient entre 500 et 700€.</t>
        </r>
      </text>
    </comment>
    <comment ref="B24" authorId="0">
      <text>
        <r>
          <rPr>
            <sz val="12"/>
            <color rgb="FF000000"/>
            <rFont val="Calibri"/>
            <family val="2"/>
            <charset val="1"/>
          </rPr>
          <t xml:space="preserve">La moyenne des frais d'agence est de 7%</t>
        </r>
      </text>
    </comment>
    <comment ref="B25" authorId="0">
      <text>
        <r>
          <rPr>
            <sz val="12"/>
            <color rgb="FF000000"/>
            <rFont val="Calibri"/>
            <family val="2"/>
            <charset val="1"/>
          </rPr>
          <t xml:space="preserve">Caution Crédit Logement = ~1,4% du prix du bien (frais d'agence inclus et hors frais de notaire)</t>
        </r>
      </text>
    </comment>
    <comment ref="B28" authorId="0">
      <text>
        <r>
          <rPr>
            <sz val="12"/>
            <color rgb="FF000000"/>
            <rFont val="Calibri"/>
            <family val="2"/>
            <charset val="1"/>
          </rPr>
          <t xml:space="preserve">Assurance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Propriétaire Non Occupant</t>
        </r>
        <r>
          <rPr>
            <sz val="10"/>
            <color rgb="FF000000"/>
            <rFont val="Calibri"/>
            <family val="2"/>
            <charset val="1"/>
          </rPr>
          <t xml:space="preserve"> permet d'assurer un bien donné en location.
Il faut compter environ :
&gt; De 1 à 3 pièces : 85€
&gt; De &gt;4 pièces : 110€</t>
        </r>
      </text>
    </comment>
    <comment ref="B29" authorId="0">
      <text>
        <r>
          <rPr>
            <sz val="12"/>
            <color rgb="FF000000"/>
            <rFont val="Calibri"/>
            <family val="2"/>
            <charset val="1"/>
          </rPr>
          <t xml:space="preserve">Assurance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 Garantie 
Loyers Impayés</t>
        </r>
        <r>
          <rPr>
            <sz val="10"/>
            <color rgb="FF000000"/>
            <rFont val="Calibri"/>
            <family val="2"/>
            <charset val="1"/>
          </rPr>
          <t xml:space="preserve">.
Il faut compter environ 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3% </t>
        </r>
        <r>
          <rPr>
            <sz val="10"/>
            <color rgb="FF000000"/>
            <rFont val="Calibri"/>
            <family val="2"/>
            <charset val="1"/>
          </rPr>
          <t xml:space="preserve">du loyer.</t>
        </r>
      </text>
    </comment>
    <comment ref="B30" authorId="0">
      <text>
        <r>
          <rPr>
            <sz val="12"/>
            <color rgb="FF000000"/>
            <rFont val="Calibri"/>
            <family val="2"/>
            <charset val="1"/>
          </rPr>
          <t xml:space="preserve">Il s'agit des frais qui vous ont été facturés pas un professionnel de l'immobilier pour vous trouver un locataire.
Il faut compter ~1 mois de loyer</t>
        </r>
      </text>
    </comment>
    <comment ref="B31" authorId="0">
      <text>
        <r>
          <rPr>
            <sz val="12"/>
            <color rgb="FF000000"/>
            <rFont val="Calibri"/>
            <family val="2"/>
            <charset val="1"/>
          </rPr>
          <t xml:space="preserve">Frais de gestion facturé par l'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agence immobilière </t>
        </r>
        <r>
          <rPr>
            <sz val="9"/>
            <color rgb="FF000000"/>
            <rFont val="Tahoma"/>
            <family val="2"/>
            <charset val="1"/>
          </rPr>
          <t xml:space="preserve">pour gérer votre bien.
Il faut compter environ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 7% du loyer</t>
        </r>
        <r>
          <rPr>
            <sz val="9"/>
            <color rgb="FF000000"/>
            <rFont val="Tahoma"/>
            <family val="2"/>
            <charset val="1"/>
          </rPr>
          <t xml:space="preserve">.</t>
        </r>
      </text>
    </comment>
    <comment ref="B32" authorId="0">
      <text>
        <r>
          <rPr>
            <sz val="12"/>
            <color rgb="FF000000"/>
            <rFont val="Calibri"/>
            <family val="2"/>
            <charset val="1"/>
          </rPr>
          <t xml:space="preserve">Vous pouvez déléguer votre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déclarion de revenus foncier </t>
        </r>
        <r>
          <rPr>
            <sz val="9"/>
            <color rgb="FF000000"/>
            <rFont val="Tahoma"/>
            <family val="2"/>
            <charset val="1"/>
          </rPr>
          <t xml:space="preserve">à un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cabinet d'expertise comptable.
</t>
        </r>
        <r>
          <rPr>
            <sz val="9"/>
            <color rgb="FF000000"/>
            <rFont val="Tahoma"/>
            <family val="2"/>
            <charset val="1"/>
          </rPr>
          <t xml:space="preserve">
Il faut compter environ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450€ </t>
        </r>
        <r>
          <rPr>
            <sz val="9"/>
            <color rgb="FF000000"/>
            <rFont val="Tahoma"/>
            <family val="2"/>
            <charset val="1"/>
          </rPr>
          <t xml:space="preserve">pour faire faire la déclaration d'un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bien en LMNP au réel.</t>
        </r>
      </text>
    </comment>
    <comment ref="B33" authorId="0">
      <text>
        <r>
          <rPr>
            <sz val="12"/>
            <color rgb="FF000000"/>
            <rFont val="Calibri"/>
            <family val="2"/>
            <charset val="1"/>
          </rPr>
          <t xml:space="preserve">Cela comprend</t>
        </r>
        <r>
          <rPr>
            <sz val="10"/>
            <color rgb="FF000000"/>
            <rFont val="Tahoma"/>
            <family val="2"/>
            <charset val="1"/>
          </rPr>
          <t xml:space="preserve"> :
- Les charges payées au syndic
- Les autres charges que vous payez en plus : forfait internet, eau…
Si vous êtes en maison (ou monopropriété) : il n'y a pas de syndic donc pas de charge de syndic.
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Charges locatives</t>
        </r>
        <r>
          <rPr>
            <sz val="10"/>
            <color rgb="FF000000"/>
            <rFont val="Tahoma"/>
            <family val="2"/>
            <charset val="1"/>
          </rPr>
          <t xml:space="preserve"> (syndic) = charges récupérables + charges non récupérables
1/ Les charges récupérables (non déductibles des revenus fonciers) : ~60 à 80% des charges locatives. Elles vous sont payées par le locataire au travers des provisions de charges.
2/ Les charges non récupérables : vous pouvez les déduire de vos revenus fonciers.</t>
        </r>
      </text>
    </comment>
    <comment ref="B34" authorId="0">
      <text>
        <r>
          <rPr>
            <sz val="12"/>
            <color rgb="FF000000"/>
            <rFont val="Calibri"/>
            <family val="2"/>
            <charset val="1"/>
          </rPr>
          <t xml:space="preserve">Rajouter vos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autres charges</t>
        </r>
        <r>
          <rPr>
            <sz val="10"/>
            <color rgb="FF000000"/>
            <rFont val="Tahoma"/>
            <family val="2"/>
            <charset val="1"/>
          </rPr>
          <t xml:space="preserve"> :
- Frais de déplacement (pour les visites de votre bien si vous utilisez votre voiture ou prenez le train pour vous rendre sur place)
- divers
- Dépenses de réparation et d'entretien
</t>
        </r>
      </text>
    </comment>
    <comment ref="B35" authorId="0">
      <text>
        <r>
          <rPr>
            <sz val="12"/>
            <color rgb="FF000000"/>
            <rFont val="Calibri"/>
            <family val="2"/>
            <charset val="1"/>
          </rPr>
          <t xml:space="preserve">La Cotisation Foncière des Entreprises (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CFE</t>
        </r>
        <r>
          <rPr>
            <sz val="10"/>
            <color rgb="FF000000"/>
            <rFont val="Tahoma"/>
            <family val="2"/>
            <charset val="1"/>
          </rPr>
          <t xml:space="preserve">) : taxe perçue par l'Etat si vous louez en meublé (pas de CFE en nu).
La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CFE ne s'applique pas sur les SCI </t>
        </r>
        <r>
          <rPr>
            <sz val="10"/>
            <color rgb="FF000000"/>
            <rFont val="Tahoma"/>
            <family val="2"/>
            <charset val="1"/>
          </rPr>
          <t xml:space="preserve">qui détiennent des biens immobiliers donnés à la location à usage d'habitation.
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Coût CFE / an </t>
        </r>
        <r>
          <rPr>
            <sz val="10"/>
            <color rgb="FF000000"/>
            <rFont val="Tahoma"/>
            <family val="2"/>
            <charset val="1"/>
          </rPr>
          <t xml:space="preserve">:
- Entre 223€ et 531€ (si loyers/an &lt; 10 000€)
- Entre 223€ et 1061€ (si 10K &lt; loyers/an &lt; 32,6K€)</t>
        </r>
      </text>
    </comment>
    <comment ref="B36" authorId="0">
      <text>
        <r>
          <rPr>
            <sz val="12"/>
            <color rgb="FF000000"/>
            <rFont val="Calibri"/>
            <family val="2"/>
            <charset val="1"/>
          </rPr>
          <t xml:space="preserve">Centre de Gestion Agréé (CGA).
L'adhésion (facultative) à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CGA s'applique si vous louez en meublé au régime réel BIC</t>
        </r>
        <r>
          <rPr>
            <sz val="10"/>
            <color rgb="FF000000"/>
            <rFont val="Tahoma"/>
            <family val="2"/>
            <charset val="1"/>
          </rPr>
          <t xml:space="preserve">.
Coût moyen CGA : ~300€ / an</t>
        </r>
      </text>
    </comment>
    <comment ref="B37" authorId="0">
      <text>
        <r>
          <rPr>
            <sz val="12"/>
            <color rgb="FF000000"/>
            <rFont val="Calibri"/>
            <family val="2"/>
            <charset val="1"/>
          </rPr>
          <t xml:space="preserve">Les loyers des immeubles achevés depuis plus de 15 ans sont soumis à une taxe :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Contribution sur les Revenus Locatifs </t>
        </r>
        <r>
          <rPr>
            <sz val="10"/>
            <color rgb="FF000000"/>
            <rFont val="Tahoma"/>
            <family val="2"/>
            <charset val="1"/>
          </rPr>
          <t xml:space="preserve">(CRL). 
Il s'agit de locaux d'habitation qui appartiennent à des personnes morales (SCI à l'IS).
CRL = 2,5% loyer HC</t>
        </r>
      </text>
    </comment>
    <comment ref="H25" authorId="0">
      <text>
        <r>
          <rPr>
            <sz val="12"/>
            <color rgb="FF000000"/>
            <rFont val="Calibri"/>
            <family val="2"/>
            <charset val="1"/>
          </rPr>
          <t xml:space="preserve">CASH mensuel = Recettes locatives - Charges - Mensualité de crédit
</t>
        </r>
        <r>
          <rPr>
            <b val="true"/>
            <u val="single"/>
            <sz val="10"/>
            <color rgb="FF000000"/>
            <rFont val="Calibri"/>
            <family val="2"/>
            <charset val="1"/>
          </rPr>
          <t xml:space="preserve">Explication de la formule</t>
        </r>
        <r>
          <rPr>
            <b val="true"/>
            <sz val="10"/>
            <color rgb="FF000000"/>
            <rFont val="Calibri"/>
            <family val="2"/>
            <charset val="1"/>
          </rPr>
          <t xml:space="preserve"> : 
Cash mensuel =F32-I14+(F18/12)
I14 = mensualité hors assurance (ca comprend donc les intérêts + capital à rembourser)
F18 = intérêts d'emprunt qui sont ajoutés pour ne pas les compter en double. Ils sont déjà comptés dans les charges Annuelles.</t>
        </r>
      </text>
    </comment>
    <comment ref="H29" authorId="0">
      <text>
        <r>
          <rPr>
            <sz val="12"/>
            <color rgb="FF000000"/>
            <rFont val="Calibri"/>
            <family val="2"/>
            <charset val="1"/>
          </rPr>
          <t xml:space="preserve">C’est le plus simple à calculer. Il prend en compte les loyers HC et le prix total d'achat du bien incluant les travaux de construction et/ou rénovation.</t>
        </r>
      </text>
    </comment>
    <comment ref="H30" authorId="0">
      <text>
        <r>
          <rPr>
            <sz val="12"/>
            <color rgb="FF000000"/>
            <rFont val="Calibri"/>
            <family val="2"/>
            <charset val="1"/>
          </rPr>
          <t xml:space="preserve">C’est la rentabilité qui inclut les charges récurrentes. Toutes les dépenses supportées par le propriétaire bailleur doivent être retranchées des loyers HC perçus.  
=(Loyer HC - {Somme des charges intégrant Intérèts d'emprunts, assurance crédit}) / Total acquisition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6" authorId="0">
      <text>
        <r>
          <rPr>
            <sz val="12"/>
            <color rgb="FF000000"/>
            <rFont val="Calibri"/>
            <family val="2"/>
            <charset val="1"/>
          </rPr>
          <t xml:space="preserve">Revenu net global </t>
        </r>
        <r>
          <rPr>
            <sz val="9"/>
            <color rgb="FF000000"/>
            <rFont val="Tahoma"/>
            <family val="2"/>
            <charset val="1"/>
          </rPr>
          <t xml:space="preserve">= somme des revenus, bénéfices et gains que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vous ou votre foyer avez perçus </t>
        </r>
        <r>
          <rPr>
            <sz val="9"/>
            <color rgb="FF000000"/>
            <rFont val="Tahoma"/>
            <family val="2"/>
            <charset val="1"/>
          </rPr>
          <t xml:space="preserve">sur une année (salaires, pensions de retraite + autres revenus non fonciers).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Valeur à renseigner pour le salaire </t>
        </r>
        <r>
          <rPr>
            <sz val="9"/>
            <color rgb="FF000000"/>
            <rFont val="Tahoma"/>
            <family val="2"/>
            <charset val="1"/>
          </rPr>
          <t xml:space="preserve">= salaire Net fiscal cumulé fiigurant sur le bulletin de paie de décembre.
En fonction de votre situation et nombre d'enfants, le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simulateur détermine automatiquement votre TMI </t>
        </r>
        <r>
          <rPr>
            <sz val="9"/>
            <color rgb="FF000000"/>
            <rFont val="Tahoma"/>
            <family val="2"/>
            <charset val="1"/>
          </rPr>
          <t xml:space="preserve">et appliquera les plafonds du quotient familial en vigeur pour calculer votre impôt sur le revenu.</t>
        </r>
      </text>
    </comment>
    <comment ref="B8" authorId="0">
      <text>
        <r>
          <rPr>
            <sz val="12"/>
            <color rgb="FF000000"/>
            <rFont val="Calibri"/>
            <family val="2"/>
            <charset val="1"/>
          </rPr>
          <t xml:space="preserve">Enfants à charge</t>
        </r>
      </text>
    </comment>
    <comment ref="B10" authorId="0">
      <text>
        <r>
          <rPr>
            <sz val="12"/>
            <color rgb="FF000000"/>
            <rFont val="Calibri"/>
            <family val="2"/>
            <charset val="1"/>
          </rPr>
          <t xml:space="preserve">Au régime réel : </t>
        </r>
        <r>
          <rPr>
            <sz val="9"/>
            <color rgb="FF000000"/>
            <rFont val="Tahoma"/>
            <family val="2"/>
            <charset val="1"/>
          </rPr>
          <t xml:space="preserve">abattement de 10%</t>
        </r>
      </text>
    </comment>
    <comment ref="B11" authorId="0">
      <text>
        <r>
          <rPr>
            <sz val="12"/>
            <color rgb="FF000000"/>
            <rFont val="Calibri"/>
            <family val="2"/>
            <charset val="1"/>
          </rPr>
          <t xml:space="preserve">Montant Net de votre impôt à payer dans le cas ou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vous n'auriez pas investi </t>
        </r>
        <r>
          <rPr>
            <sz val="9"/>
            <color rgb="FF000000"/>
            <rFont val="Tahoma"/>
            <family val="2"/>
            <charset val="1"/>
          </rPr>
          <t xml:space="preserve">: donc aucun revenu locatif à votre actif</t>
        </r>
      </text>
    </comment>
    <comment ref="B12" authorId="0">
      <text>
        <r>
          <rPr>
            <sz val="12"/>
            <color rgb="FF000000"/>
            <rFont val="Calibri"/>
            <family val="2"/>
            <charset val="1"/>
          </rPr>
          <t xml:space="preserve">Taux Moyen d'Imposition - méthode de calcul :
</t>
        </r>
        <r>
          <rPr>
            <sz val="10"/>
            <color rgb="FF000000"/>
            <rFont val="Tahoma"/>
            <family val="2"/>
            <charset val="1"/>
          </rPr>
          <t xml:space="preserve">Prenons le cas d'une famille composée d'un couple marié et de 3 enfants percevant 100 000 € de revenus imposables. Le nombre de parts fiscales est donc de 2 + 0,5 + 0,5 + 1 = 4 parts.
Le quotient familial (QF) est de (100 000 * 0,9) / 4 = 22 500 € (option pour l'abattement de 10 %) : le TMI est alors 11 %.
L'impôt avec 4 parts fiscales en 2020 est :
Tranche 1 : 0
Tranche 2 : (22 500 - 10 084) x 0,11 = 1 366
Impôt brut : 1 366 * 4 = 5 464 €
L'impôt avec 2 parts fiscales (sans les enfants) et donc un QF de 45 000 € est de 15 012 €.
Les 4 demi parts ont donc permis de réduire l'impôt de 9 548 € (15 012 - 5 464). Or chaque demi part est plafonnée à 1 570 € en 2021, soit 6 280 € pour les 4 demi parts supplémentaires. De ce fait, l'impôt ne peut être réduit que de 6 280 €, soit un impôt après plafonnement de 15 012 - 6 280 = 8 732 € (au lieu de 5 464 € avant le plafonnement du QF).
Le TMI est dans ce cas de 30 % (et non plus de 11 % comme l'indiquait le quotient familial de 22 500 €) car c'est l'impôt avec un QF de 45 000 € (TMI correspondant : 30 %) qui a servi de base au calcul : impôt de 15 012 € - plafonnement des demi-parts (une partie des revenus est imposée à 30 %).</t>
        </r>
      </text>
    </comment>
    <comment ref="B15" authorId="0">
      <text>
        <r>
          <rPr>
            <sz val="12"/>
            <color rgb="FF000000"/>
            <rFont val="Calibri"/>
            <family val="2"/>
            <charset val="1"/>
          </rPr>
          <t xml:space="preserve">Si vous avez des biens que vous louez en </t>
        </r>
        <r>
          <rPr>
            <b val="true"/>
            <u val="single"/>
            <sz val="10"/>
            <color rgb="FF000000"/>
            <rFont val="Tahoma"/>
            <family val="2"/>
            <charset val="1"/>
          </rPr>
          <t xml:space="preserve">location nue au régime micro foncier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 :
</t>
        </r>
        <r>
          <rPr>
            <sz val="10"/>
            <color rgb="FF000000"/>
            <rFont val="Tahoma"/>
            <family val="2"/>
            <charset val="1"/>
          </rPr>
          <t xml:space="preserve">--&gt; Indiquez le montant total des loyers perçus à l'année.</t>
        </r>
      </text>
    </comment>
    <comment ref="B16" authorId="0">
      <text>
        <r>
          <rPr>
            <sz val="12"/>
            <color rgb="FF000000"/>
            <rFont val="Calibri"/>
            <family val="2"/>
            <charset val="1"/>
          </rPr>
          <t xml:space="preserve">Si parmis vos biens, vous en avez en </t>
        </r>
        <r>
          <rPr>
            <b val="true"/>
            <u val="single"/>
            <sz val="10"/>
            <color rgb="FF000000"/>
            <rFont val="Tahoma"/>
            <family val="2"/>
            <charset val="1"/>
          </rPr>
          <t xml:space="preserve">location nue au régime réel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 : 
</t>
        </r>
        <r>
          <rPr>
            <sz val="10"/>
            <color rgb="FF000000"/>
            <rFont val="Tahoma"/>
            <family val="2"/>
            <charset val="1"/>
          </rPr>
          <t xml:space="preserve">1. Reportez vous à votre dernière déclaration fiscale.
2. Si votre résultat est &gt;0 (bénéfices), indiquez le montant de vos revenus fonciers imposables, sinon indiquez le montant de vos déficits fonciers.
3. Dans la cellule D16, sélectionnez soit "Bénéfices" ou soit "Déficits".</t>
        </r>
      </text>
    </comment>
    <comment ref="B18" authorId="0">
      <text>
        <r>
          <rPr>
            <sz val="12"/>
            <color rgb="FF000000"/>
            <rFont val="Calibri"/>
            <family val="2"/>
            <charset val="1"/>
          </rPr>
          <t xml:space="preserve">Si parmis vos biens, vous en avez en </t>
        </r>
        <r>
          <rPr>
            <b val="true"/>
            <u val="single"/>
            <sz val="10"/>
            <color rgb="FF000000"/>
            <rFont val="Tahoma"/>
            <family val="2"/>
            <charset val="1"/>
          </rPr>
          <t xml:space="preserve">location meublée au régime réel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 : 
</t>
        </r>
        <r>
          <rPr>
            <sz val="10"/>
            <color rgb="FF000000"/>
            <rFont val="Tahoma"/>
            <family val="2"/>
            <charset val="1"/>
          </rPr>
          <t xml:space="preserve">
1. Reportez vous à votre dernière déclaration fiscale.
2. Si votre résultat est &gt;0 (bénéfices), indiquez le montant de vos revenus BIC imposables, sinon indiquez le montant de vos déficits BIC.
3. Dans la cellule D18, sélectionnez soit "Bénéfices" ou soit "Déficits".</t>
        </r>
      </text>
    </comment>
    <comment ref="B49" authorId="0">
      <text>
        <r>
          <rPr>
            <sz val="12"/>
            <color rgb="FF000000"/>
            <rFont val="Calibri"/>
            <family val="2"/>
            <charset val="1"/>
          </rPr>
          <t xml:space="preserve">Un abattement de 30 % (évaluation forfaitaire de vos charges) sera appliqué pour déterminer votre revenu imposable.</t>
        </r>
      </text>
    </comment>
    <comment ref="B58" authorId="0">
      <text>
        <r>
          <rPr>
            <sz val="12"/>
            <color rgb="FF000000"/>
            <rFont val="Calibri"/>
            <family val="2"/>
            <charset val="1"/>
          </rPr>
          <t xml:space="preserve">1.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enfants à charge</t>
        </r>
        <r>
          <rPr>
            <sz val="9"/>
            <color rgb="FF000000"/>
            <rFont val="Tahoma"/>
            <family val="2"/>
            <charset val="1"/>
          </rPr>
          <t xml:space="preserve">, vous bénéficiez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parts </t>
        </r>
        <r>
          <rPr>
            <sz val="9"/>
            <color rgb="FF000000"/>
            <rFont val="Tahoma"/>
            <family val="2"/>
            <charset val="1"/>
          </rPr>
          <t xml:space="preserve">supplémentaires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quotient familial</t>
        </r>
        <r>
          <rPr>
            <sz val="9"/>
            <color rgb="FF000000"/>
            <rFont val="Tahoma"/>
            <family val="2"/>
            <charset val="1"/>
          </rPr>
          <t xml:space="preserve">.
--&gt; Ce qui permet d'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atténuer</t>
        </r>
        <r>
          <rPr>
            <sz val="9"/>
            <color rgb="FF000000"/>
            <rFont val="Tahoma"/>
            <family val="2"/>
            <charset val="1"/>
          </rPr>
          <t xml:space="preserve"> la progressivité de l'impôt sur le revenu.
Cet avantage fiscal est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plafonné </t>
        </r>
        <r>
          <rPr>
            <sz val="9"/>
            <color rgb="FF000000"/>
            <rFont val="Tahoma"/>
            <family val="2"/>
            <charset val="1"/>
          </rPr>
          <t xml:space="preserve">à 1 551 euros par demi-part supplémentaire.
2. Si vous avez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des faibles ressources</t>
        </r>
        <r>
          <rPr>
            <sz val="9"/>
            <color rgb="FF000000"/>
            <rFont val="Tahoma"/>
            <family val="2"/>
            <charset val="1"/>
          </rPr>
          <t xml:space="preserve">, vous bénéficiez d'une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décote </t>
        </r>
        <r>
          <rPr>
            <sz val="9"/>
            <color rgb="FF000000"/>
            <rFont val="Tahoma"/>
            <family val="2"/>
            <charset val="1"/>
          </rPr>
          <t xml:space="preserve">(réduction) sur votre impôt à payer.</t>
        </r>
      </text>
    </comment>
    <comment ref="B68" authorId="0">
      <text>
        <r>
          <rPr>
            <sz val="12"/>
            <color rgb="FF000000"/>
            <rFont val="Calibri"/>
            <family val="2"/>
            <charset val="1"/>
          </rPr>
          <t xml:space="preserve">Le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régime micro </t>
        </r>
        <r>
          <rPr>
            <sz val="9"/>
            <color rgb="FF000000"/>
            <rFont val="Tahoma"/>
            <family val="2"/>
            <charset val="1"/>
          </rPr>
          <t xml:space="preserve">s'applique lorsque le montant de vos recettes n'excède pas :
&gt; 70 000€ pour les locations de locaux d'habitation meublés ;
&gt; 170 000€ pour les locations de chambres d'hôtes et meublés de tourisme classés 
Possibilité de demander de passer à l'option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régime réel </t>
        </r>
        <r>
          <rPr>
            <sz val="9"/>
            <color rgb="FF000000"/>
            <rFont val="Tahoma"/>
            <family val="2"/>
            <charset val="1"/>
          </rPr>
          <t xml:space="preserve">si vos charges sont &gt; de 50% de vos revenus (option valable 2 ans).</t>
        </r>
      </text>
    </comment>
    <comment ref="B69" authorId="0">
      <text>
        <r>
          <rPr>
            <sz val="12"/>
            <color rgb="FF000000"/>
            <rFont val="Calibri"/>
            <family val="2"/>
            <charset val="1"/>
          </rPr>
          <t xml:space="preserve">Les locations meublées font l'objet d'une fiscalité particulière. Les recettes locatives sont perçues dans la catégorie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Bénéfices industriels et commerciaux </t>
        </r>
        <r>
          <rPr>
            <sz val="9"/>
            <color rgb="FF000000"/>
            <rFont val="Tahoma"/>
            <family val="2"/>
            <charset val="1"/>
          </rPr>
          <t xml:space="preserve">(BIC), et non en tant que revenus fonciers.</t>
        </r>
      </text>
    </comment>
    <comment ref="B70" authorId="0">
      <text>
        <r>
          <rPr>
            <sz val="12"/>
            <color rgb="FF000000"/>
            <rFont val="Calibri"/>
            <family val="2"/>
            <charset val="1"/>
          </rPr>
          <t xml:space="preserve">Un abattement de 50 % (évaluation forfaitaire de vos charges) sera appliqué pour déterminer votre revenu imposable.</t>
        </r>
      </text>
    </comment>
    <comment ref="B80" authorId="0">
      <text>
        <r>
          <rPr>
            <sz val="12"/>
            <color rgb="FF000000"/>
            <rFont val="Calibri"/>
            <family val="2"/>
            <charset val="1"/>
          </rPr>
          <t xml:space="preserve">1.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enfants à charge</t>
        </r>
        <r>
          <rPr>
            <sz val="9"/>
            <color rgb="FF000000"/>
            <rFont val="Tahoma"/>
            <family val="2"/>
            <charset val="1"/>
          </rPr>
          <t xml:space="preserve">, vous bénéficiez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parts </t>
        </r>
        <r>
          <rPr>
            <sz val="9"/>
            <color rgb="FF000000"/>
            <rFont val="Tahoma"/>
            <family val="2"/>
            <charset val="1"/>
          </rPr>
          <t xml:space="preserve">supplémentaires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quotient familial</t>
        </r>
        <r>
          <rPr>
            <sz val="9"/>
            <color rgb="FF000000"/>
            <rFont val="Tahoma"/>
            <family val="2"/>
            <charset val="1"/>
          </rPr>
          <t xml:space="preserve">.
--&gt; Ce qui permet d'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atténuer</t>
        </r>
        <r>
          <rPr>
            <sz val="9"/>
            <color rgb="FF000000"/>
            <rFont val="Tahoma"/>
            <family val="2"/>
            <charset val="1"/>
          </rPr>
          <t xml:space="preserve"> la progressivité de l'impôt sur le revenu.
Cet avantage fiscal est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plafonné </t>
        </r>
        <r>
          <rPr>
            <sz val="9"/>
            <color rgb="FF000000"/>
            <rFont val="Tahoma"/>
            <family val="2"/>
            <charset val="1"/>
          </rPr>
          <t xml:space="preserve">à 1 551 euros par demi-part supplémentaire.
2.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faibles ressources</t>
        </r>
        <r>
          <rPr>
            <sz val="9"/>
            <color rgb="FF000000"/>
            <rFont val="Tahoma"/>
            <family val="2"/>
            <charset val="1"/>
          </rPr>
          <t xml:space="preserve">, vous bénéficiez d'une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décote </t>
        </r>
        <r>
          <rPr>
            <sz val="9"/>
            <color rgb="FF000000"/>
            <rFont val="Tahoma"/>
            <family val="2"/>
            <charset val="1"/>
          </rPr>
          <t xml:space="preserve">(réduction) sur votre impôt à payer.</t>
        </r>
      </text>
    </comment>
    <comment ref="E49" authorId="0">
      <text>
        <r>
          <rPr>
            <sz val="12"/>
            <color rgb="FF000000"/>
            <rFont val="Calibri"/>
            <family val="2"/>
            <charset val="1"/>
          </rPr>
          <t xml:space="preserve">Charges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:
</t>
        </r>
        <r>
          <rPr>
            <sz val="9"/>
            <color rgb="FF000000"/>
            <rFont val="Tahoma"/>
            <family val="2"/>
            <charset val="1"/>
          </rPr>
          <t xml:space="preserve">- Assurances : PNO, GLI, assurance du crédit
- Frais comptable
- Taxe foncière (il faudra enlever la TOM)
- Frais de gestion d'agence immobilière
- Charges locatives (ne compter que les charges non récupérables et enlever les charges récupérables du locataire)
- Autres et frais de mise en location
- La CFE et la CGA ne s'appliquent pas en location nue
- Travaux de rénovation, réparation, et d'entretien sont déductibles fiscalement : ils sont passés en charge.
A noter : les travaux d'agrandissement, de construction ne peuvent être déduits : ils sont amortis uniquement pour le régime LMNP.</t>
        </r>
      </text>
    </comment>
    <comment ref="E53" authorId="0">
      <text>
        <r>
          <rPr>
            <sz val="12"/>
            <color rgb="FF000000"/>
            <rFont val="Calibri"/>
            <family val="2"/>
            <charset val="1"/>
          </rPr>
          <t xml:space="preserve">Uniquement en cas de bénéfices foncier.</t>
        </r>
      </text>
    </comment>
    <comment ref="E54" authorId="0">
      <text>
        <r>
          <rPr>
            <sz val="12"/>
            <color rgb="FF000000"/>
            <rFont val="Calibri"/>
            <family val="2"/>
            <charset val="1"/>
          </rPr>
          <t xml:space="preserve">Si vous avez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déficit foncier</t>
        </r>
        <r>
          <rPr>
            <sz val="10"/>
            <color rgb="FF000000"/>
            <rFont val="Tahoma"/>
            <family val="2"/>
            <charset val="1"/>
          </rPr>
          <t xml:space="preserve"> cette année, il est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reportable</t>
        </r>
        <r>
          <rPr>
            <sz val="10"/>
            <color rgb="FF000000"/>
            <rFont val="Tahoma"/>
            <family val="2"/>
            <charset val="1"/>
          </rPr>
          <t xml:space="preserve"> sur l'année prochaine. Il viendra en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déduction</t>
        </r>
        <r>
          <rPr>
            <sz val="10"/>
            <color rgb="FF000000"/>
            <rFont val="Tahoma"/>
            <family val="2"/>
            <charset val="1"/>
          </rPr>
          <t xml:space="preserve"> de vos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futures revenus fonciers</t>
        </r>
        <r>
          <rPr>
            <sz val="10"/>
            <color rgb="FF000000"/>
            <rFont val="Tahoma"/>
            <family val="2"/>
            <charset val="1"/>
          </rPr>
          <t xml:space="preserve">.</t>
        </r>
      </text>
    </comment>
    <comment ref="E58" authorId="0">
      <text>
        <r>
          <rPr>
            <sz val="12"/>
            <color rgb="FF000000"/>
            <rFont val="Calibri"/>
            <family val="2"/>
            <charset val="1"/>
          </rPr>
          <t xml:space="preserve">1.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enfants à charge</t>
        </r>
        <r>
          <rPr>
            <sz val="9"/>
            <color rgb="FF000000"/>
            <rFont val="Tahoma"/>
            <family val="2"/>
            <charset val="1"/>
          </rPr>
          <t xml:space="preserve">, vous bénéficiez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parts </t>
        </r>
        <r>
          <rPr>
            <sz val="9"/>
            <color rgb="FF000000"/>
            <rFont val="Tahoma"/>
            <family val="2"/>
            <charset val="1"/>
          </rPr>
          <t xml:space="preserve">supplémentaires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quotient familial</t>
        </r>
        <r>
          <rPr>
            <sz val="9"/>
            <color rgb="FF000000"/>
            <rFont val="Tahoma"/>
            <family val="2"/>
            <charset val="1"/>
          </rPr>
          <t xml:space="preserve">.
--&gt; Ce qui permet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d'atténuer</t>
        </r>
        <r>
          <rPr>
            <sz val="9"/>
            <color rgb="FF000000"/>
            <rFont val="Tahoma"/>
            <family val="2"/>
            <charset val="1"/>
          </rPr>
          <t xml:space="preserve"> la progressivité de l'impôt sur le revenu.
Cet avantage fiscal est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plafonné</t>
        </r>
        <r>
          <rPr>
            <sz val="9"/>
            <color rgb="FF000000"/>
            <rFont val="Tahoma"/>
            <family val="2"/>
            <charset val="1"/>
          </rPr>
          <t xml:space="preserve"> à 1 551 euros par demi-part supplémentaire.
2.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faibles ressources</t>
        </r>
        <r>
          <rPr>
            <sz val="9"/>
            <color rgb="FF000000"/>
            <rFont val="Tahoma"/>
            <family val="2"/>
            <charset val="1"/>
          </rPr>
          <t xml:space="preserve">, vous bénéficiez d'une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décote </t>
        </r>
        <r>
          <rPr>
            <sz val="9"/>
            <color rgb="FF000000"/>
            <rFont val="Tahoma"/>
            <family val="2"/>
            <charset val="1"/>
          </rPr>
          <t xml:space="preserve">(réduction) sur votre impôt à payer.</t>
        </r>
      </text>
    </comment>
    <comment ref="E70" authorId="0">
      <text>
        <r>
          <rPr>
            <sz val="12"/>
            <color rgb="FF000000"/>
            <rFont val="Calibri"/>
            <family val="2"/>
            <charset val="1"/>
          </rPr>
          <t xml:space="preserve">Charges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:
</t>
        </r>
        <r>
          <rPr>
            <sz val="9"/>
            <color rgb="FF000000"/>
            <rFont val="Tahoma"/>
            <family val="2"/>
            <charset val="1"/>
          </rPr>
          <t xml:space="preserve">- Assurances : PNO, GLI, assurance du crédit
- Frais comptable
- Taxe foncière (il faudra enlever la TOM)
- Frais de gestion d'agence immobilière
- Charges locatives  (ne compter que les charges non récupérables et enlever les charges récupérables du locataire)
- Travaux d'entretien et remise en état
- Autres et frais de mise en location
- CGA
- CFE
- Travaux de rénovation, réparation, et d'entretien sont déductibles fiscalement : ils sont passés en charge.
A noter : les travaux d'agrandissement, de construction ne peuvent être déduits : ils sont amortis uniquement pour le régime LMNP.</t>
        </r>
      </text>
    </comment>
    <comment ref="E75" authorId="0">
      <text>
        <r>
          <rPr>
            <sz val="12"/>
            <color rgb="FF000000"/>
            <rFont val="Calibri"/>
            <family val="2"/>
            <charset val="1"/>
          </rPr>
          <t xml:space="preserve">Uniquement en cas de bénéfices BIC.</t>
        </r>
      </text>
    </comment>
    <comment ref="E76" authorId="0">
      <text>
        <r>
          <rPr>
            <sz val="12"/>
            <color rgb="FF000000"/>
            <rFont val="Calibri"/>
            <family val="2"/>
            <charset val="1"/>
          </rPr>
          <t xml:space="preserve">Si vous avez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déficit industriel et commercial</t>
        </r>
        <r>
          <rPr>
            <sz val="10"/>
            <color rgb="FF000000"/>
            <rFont val="Tahoma"/>
            <family val="2"/>
            <charset val="1"/>
          </rPr>
          <t xml:space="preserve"> cette année sur votre activité, il est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reportable</t>
        </r>
        <r>
          <rPr>
            <sz val="10"/>
            <color rgb="FF000000"/>
            <rFont val="Tahoma"/>
            <family val="2"/>
            <charset val="1"/>
          </rPr>
          <t xml:space="preserve"> sur l'année prochaine. Il viendra en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déduction</t>
        </r>
        <r>
          <rPr>
            <sz val="10"/>
            <color rgb="FF000000"/>
            <rFont val="Tahoma"/>
            <family val="2"/>
            <charset val="1"/>
          </rPr>
          <t xml:space="preserve"> de vos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 futures revenus BIC.</t>
        </r>
      </text>
    </comment>
    <comment ref="E80" authorId="0">
      <text>
        <r>
          <rPr>
            <sz val="12"/>
            <color rgb="FF000000"/>
            <rFont val="Calibri"/>
            <family val="2"/>
            <charset val="1"/>
          </rPr>
          <t xml:space="preserve">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enfants à charge</t>
        </r>
        <r>
          <rPr>
            <sz val="9"/>
            <color rgb="FF000000"/>
            <rFont val="Tahoma"/>
            <family val="2"/>
            <charset val="1"/>
          </rPr>
          <t xml:space="preserve">, vous bénéficiez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parts </t>
        </r>
        <r>
          <rPr>
            <sz val="9"/>
            <color rgb="FF000000"/>
            <rFont val="Tahoma"/>
            <family val="2"/>
            <charset val="1"/>
          </rPr>
          <t xml:space="preserve">supplémentaires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quotient familial</t>
        </r>
        <r>
          <rPr>
            <sz val="9"/>
            <color rgb="FF000000"/>
            <rFont val="Tahoma"/>
            <family val="2"/>
            <charset val="1"/>
          </rPr>
          <t xml:space="preserve">.
--&gt; Ce qui permet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d'atténuer</t>
        </r>
        <r>
          <rPr>
            <sz val="9"/>
            <color rgb="FF000000"/>
            <rFont val="Tahoma"/>
            <family val="2"/>
            <charset val="1"/>
          </rPr>
          <t xml:space="preserve"> la progressivité de l'impôt sur le revenu.
Cet avantage fiscal est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plafonné</t>
        </r>
        <r>
          <rPr>
            <sz val="9"/>
            <color rgb="FF000000"/>
            <rFont val="Tahoma"/>
            <family val="2"/>
            <charset val="1"/>
          </rPr>
          <t xml:space="preserve"> à 1 551 euros par demi-part supplémentaire.
2.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faibles ressources</t>
        </r>
        <r>
          <rPr>
            <sz val="9"/>
            <color rgb="FF000000"/>
            <rFont val="Tahoma"/>
            <family val="2"/>
            <charset val="1"/>
          </rPr>
          <t xml:space="preserve">, vous bénéficiez d'une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décote </t>
        </r>
        <r>
          <rPr>
            <sz val="9"/>
            <color rgb="FF000000"/>
            <rFont val="Tahoma"/>
            <family val="2"/>
            <charset val="1"/>
          </rPr>
          <t xml:space="preserve">(réduction) sur votre impôt à payer.</t>
        </r>
      </text>
    </comment>
    <comment ref="F124" authorId="0">
      <text>
        <r>
          <rPr>
            <sz val="12"/>
            <color rgb="FF000000"/>
            <rFont val="Calibri"/>
            <family val="2"/>
            <charset val="1"/>
          </rPr>
          <t xml:space="preserve">Rentabilité Nette Nette :
</t>
        </r>
        <r>
          <rPr>
            <sz val="10"/>
            <color rgb="FF000000"/>
            <rFont val="Tahoma"/>
            <family val="2"/>
            <charset val="1"/>
          </rPr>
          <t xml:space="preserve">Même calcul que pour la rentabilité Nette de charge mais on ajoute aux charges le coût des impots sur l'investissement.</t>
        </r>
      </text>
    </comment>
    <comment ref="F127" authorId="0">
      <text>
        <r>
          <rPr>
            <sz val="12"/>
            <color rgb="FF000000"/>
            <rFont val="Calibri"/>
            <family val="2"/>
            <charset val="1"/>
          </rPr>
          <t xml:space="preserve">On ajoute dans les charges la CFE et la CGA.</t>
        </r>
      </text>
    </comment>
    <comment ref="F133" authorId="0">
      <text>
        <r>
          <rPr>
            <sz val="12"/>
            <color rgb="FF000000"/>
            <rFont val="Calibri"/>
            <family val="2"/>
            <charset val="1"/>
          </rPr>
          <t xml:space="preserve">On ajoute dans les charges la CFE et la CGA.</t>
        </r>
      </text>
    </comment>
    <comment ref="H62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1 592€ par demi part</t>
        </r>
      </text>
    </comment>
    <comment ref="H64" authorId="0">
      <text>
        <r>
          <rPr>
            <sz val="12"/>
            <color rgb="FF000000"/>
            <rFont val="Calibri"/>
            <family val="2"/>
            <charset val="1"/>
          </rPr>
          <t xml:space="preserve">La décote de l'impôt sur le revenu</t>
        </r>
        <r>
          <rPr>
            <sz val="10"/>
            <color rgb="FF000000"/>
            <rFont val="Tahoma"/>
            <family val="2"/>
            <charset val="1"/>
          </rPr>
          <t xml:space="preserve"> est une réduction du montant de l'impôt à payer.
Elle s’adresse aux ménages aux ressources modestes dont le montant d’impôt sur le revenu brut ne dépasse pas certains seuils.
Seuil pour un célibataire : 1 745€
Seuil pour un couple : 2 888€</t>
        </r>
      </text>
    </comment>
    <comment ref="H70" authorId="0">
      <text>
        <r>
          <rPr>
            <sz val="12"/>
            <color rgb="FF000000"/>
            <rFont val="Calibri"/>
            <family val="2"/>
            <charset val="1"/>
          </rPr>
          <t xml:space="preserve">Hors frais de notaire et honoraires divers (frais agence…)</t>
        </r>
      </text>
    </comment>
    <comment ref="H71" authorId="0">
      <text>
        <r>
          <rPr>
            <sz val="12"/>
            <color rgb="FF000000"/>
            <rFont val="Calibri"/>
            <family val="2"/>
            <charset val="1"/>
          </rPr>
          <t xml:space="preserve">il faut enlever environ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20 %</t>
        </r>
        <r>
          <rPr>
            <sz val="10"/>
            <color rgb="FF000000"/>
            <rFont val="Tahoma"/>
            <family val="2"/>
            <charset val="1"/>
          </rPr>
          <t xml:space="preserve"> de non amortissable (valeur du terrain).</t>
        </r>
      </text>
    </comment>
    <comment ref="H73" authorId="0">
      <text>
        <r>
          <rPr>
            <sz val="12"/>
            <color rgb="FF000000"/>
            <rFont val="Calibri"/>
            <family val="2"/>
            <charset val="1"/>
          </rPr>
          <t xml:space="preserve">Amortissement selon le bareme ci joint</t>
        </r>
      </text>
    </comment>
    <comment ref="H74" authorId="0">
      <text>
        <r>
          <rPr>
            <sz val="12"/>
            <color rgb="FF000000"/>
            <rFont val="Calibri"/>
            <family val="2"/>
            <charset val="1"/>
          </rPr>
          <t xml:space="preserve">On ajoute les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frais de notaires et commissions</t>
        </r>
        <r>
          <rPr>
            <sz val="10"/>
            <color rgb="FF000000"/>
            <rFont val="Tahoma"/>
            <family val="2"/>
            <charset val="1"/>
          </rPr>
          <t xml:space="preserve"> (frais d'agence immo + frais de courtier + frais hypothécaire + frais de caution) pour constituer la base amortissable des frais d'acquisition sur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10ans</t>
        </r>
        <r>
          <rPr>
            <sz val="10"/>
            <color rgb="FF000000"/>
            <rFont val="Tahoma"/>
            <family val="2"/>
            <charset val="1"/>
          </rPr>
          <t xml:space="preserve">.
</t>
        </r>
      </text>
    </comment>
    <comment ref="H75" authorId="0">
      <text>
        <r>
          <rPr>
            <sz val="12"/>
            <color rgb="FF000000"/>
            <rFont val="Calibri"/>
            <family val="2"/>
            <charset val="1"/>
          </rPr>
          <t xml:space="preserve">Amortissement de la composante "Travaux - construction" sur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15 ans à 6,67%</t>
        </r>
      </text>
    </comment>
    <comment ref="H76" authorId="0">
      <text>
        <r>
          <rPr>
            <sz val="12"/>
            <color rgb="FF000000"/>
            <rFont val="Calibri"/>
            <family val="2"/>
            <charset val="1"/>
          </rPr>
          <t xml:space="preserve">Amortissement de la composante "Meubles" sur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5 ans à 20%</t>
        </r>
      </text>
    </comment>
    <comment ref="H77" authorId="0">
      <text>
        <r>
          <rPr>
            <sz val="12"/>
            <color rgb="FF000000"/>
            <rFont val="Calibri"/>
            <family val="2"/>
            <charset val="1"/>
          </rPr>
          <t xml:space="preserve">Total à amortir les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5 premières années.</t>
        </r>
      </text>
    </comment>
    <comment ref="I64" authorId="0">
      <text>
        <r>
          <rPr>
            <sz val="12"/>
            <color rgb="FF000000"/>
            <rFont val="Calibri"/>
            <family val="2"/>
            <charset val="1"/>
          </rPr>
          <t xml:space="preserve">La réduction accordée ne peut pas être &lt; au montant initial de l'impôt dû (ce n'est pas un crédit d'impôt).</t>
        </r>
      </text>
    </comment>
    <comment ref="J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K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L57" authorId="0">
      <text>
        <r>
          <rPr>
            <sz val="12"/>
            <color rgb="FF000000"/>
            <rFont val="Calibri"/>
            <family val="2"/>
            <charset val="1"/>
          </rPr>
          <t xml:space="preserve">Pour une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personne seule</t>
        </r>
        <r>
          <rPr>
            <sz val="10"/>
            <color rgb="FF000000"/>
            <rFont val="Tahoma"/>
            <family val="2"/>
            <charset val="1"/>
          </rPr>
          <t xml:space="preserve"> vivant avec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enfant </t>
        </r>
        <r>
          <rPr>
            <sz val="10"/>
            <color rgb="FF000000"/>
            <rFont val="Tahoma"/>
            <family val="2"/>
            <charset val="1"/>
          </rPr>
          <t xml:space="preserve">de moins de 18 ans</t>
        </r>
      </text>
    </comment>
    <comment ref="P57" authorId="0">
      <text>
        <r>
          <rPr>
            <sz val="12"/>
            <color rgb="FF000000"/>
            <rFont val="Calibri"/>
            <family val="2"/>
            <charset val="1"/>
          </rPr>
          <t xml:space="preserve">https://www.economie.gouv.fr/particuliers/tranches-imposition-impot-revenu</t>
        </r>
      </text>
    </comment>
    <comment ref="R6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R62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R7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R82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R93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T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T66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T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T77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T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T88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T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U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U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U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U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V57" authorId="0">
      <text>
        <r>
          <rPr>
            <sz val="12"/>
            <color rgb="FF000000"/>
            <rFont val="Calibri"/>
            <family val="2"/>
            <charset val="1"/>
          </rPr>
          <t xml:space="preserve">Pour une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personne seule</t>
        </r>
        <r>
          <rPr>
            <sz val="10"/>
            <color rgb="FF000000"/>
            <rFont val="Tahoma"/>
            <family val="2"/>
            <charset val="1"/>
          </rPr>
          <t xml:space="preserve"> vivant avec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enfant </t>
        </r>
        <r>
          <rPr>
            <sz val="10"/>
            <color rgb="FF000000"/>
            <rFont val="Tahoma"/>
            <family val="2"/>
            <charset val="1"/>
          </rPr>
          <t xml:space="preserve">de moins de 18 ans</t>
        </r>
      </text>
    </comment>
    <comment ref="V66" authorId="0">
      <text>
        <r>
          <rPr>
            <sz val="12"/>
            <color rgb="FF000000"/>
            <rFont val="Calibri"/>
            <family val="2"/>
            <charset val="1"/>
          </rPr>
          <t xml:space="preserve">Nbr enfants</t>
        </r>
      </text>
    </comment>
    <comment ref="X7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X82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X93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Z66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Z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Z77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Z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Z88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Z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A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A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A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B6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B66" authorId="0">
      <text>
        <r>
          <rPr>
            <sz val="12"/>
            <color rgb="FF000000"/>
            <rFont val="Calibri"/>
            <family val="2"/>
            <charset val="1"/>
          </rPr>
          <t xml:space="preserve">Nbr enfants</t>
        </r>
      </text>
    </comment>
    <comment ref="AD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D7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D82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D93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E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F57" authorId="0">
      <text>
        <r>
          <rPr>
            <sz val="12"/>
            <color rgb="FF000000"/>
            <rFont val="Calibri"/>
            <family val="2"/>
            <charset val="1"/>
          </rPr>
          <t xml:space="preserve">Pour une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personne seule</t>
        </r>
        <r>
          <rPr>
            <sz val="10"/>
            <color rgb="FF000000"/>
            <rFont val="Tahoma"/>
            <family val="2"/>
            <charset val="1"/>
          </rPr>
          <t xml:space="preserve"> vivant avec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enfant </t>
        </r>
        <r>
          <rPr>
            <sz val="10"/>
            <color rgb="FF000000"/>
            <rFont val="Tahoma"/>
            <family val="2"/>
            <charset val="1"/>
          </rPr>
          <t xml:space="preserve">de moins de 18 ans</t>
        </r>
      </text>
    </comment>
    <comment ref="AF66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AF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F77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AF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F88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AF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G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G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G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H66" authorId="0">
      <text>
        <r>
          <rPr>
            <sz val="12"/>
            <color rgb="FF000000"/>
            <rFont val="Calibri"/>
            <family val="2"/>
            <charset val="1"/>
          </rPr>
          <t xml:space="preserve">Nbr enfants</t>
        </r>
      </text>
    </comment>
    <comment ref="AJ7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J82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J93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L6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L66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AL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L77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AL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L88" authorId="0">
      <text>
        <r>
          <rPr>
            <sz val="12"/>
            <color rgb="FF000000"/>
            <rFont val="Calibri"/>
            <family val="2"/>
            <charset val="1"/>
          </rPr>
          <t xml:space="preserve">Nbr de parts imposable</t>
        </r>
      </text>
    </comment>
    <comment ref="AL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M6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M79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M90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N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N66" authorId="0">
      <text>
        <r>
          <rPr>
            <sz val="12"/>
            <color rgb="FF000000"/>
            <rFont val="Calibri"/>
            <family val="2"/>
            <charset val="1"/>
          </rPr>
          <t xml:space="preserve">Nbr enfants</t>
        </r>
      </text>
    </comment>
    <comment ref="AO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P57" authorId="0">
      <text>
        <r>
          <rPr>
            <sz val="12"/>
            <color rgb="FF000000"/>
            <rFont val="Calibri"/>
            <family val="2"/>
            <charset val="1"/>
          </rPr>
          <t xml:space="preserve">Pour une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personne seule</t>
        </r>
        <r>
          <rPr>
            <sz val="10"/>
            <color rgb="FF000000"/>
            <rFont val="Tahoma"/>
            <family val="2"/>
            <charset val="1"/>
          </rPr>
          <t xml:space="preserve"> vivant avec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enfant </t>
        </r>
        <r>
          <rPr>
            <sz val="10"/>
            <color rgb="FF000000"/>
            <rFont val="Tahoma"/>
            <family val="2"/>
            <charset val="1"/>
          </rPr>
          <t xml:space="preserve">de moins de 18 ans</t>
        </r>
      </text>
    </comment>
    <comment ref="AV61" authorId="0">
      <text>
        <r>
          <rPr>
            <sz val="12"/>
            <color rgb="FF000000"/>
            <rFont val="Calibri"/>
            <family val="2"/>
            <charset val="1"/>
          </rPr>
          <t xml:space="preserve">L'impôt sans les enfants - l'impôt avec les enfants ne peut pas excéder 1 567€ par demi part</t>
        </r>
      </text>
    </comment>
    <comment ref="AX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 couple</t>
        </r>
      </text>
    </comment>
    <comment ref="AY58" authorId="0">
      <text>
        <r>
          <rPr>
            <sz val="12"/>
            <color rgb="FF000000"/>
            <rFont val="Calibri"/>
            <family val="2"/>
            <charset val="1"/>
          </rPr>
          <t xml:space="preserve">Calcul intermédiaire pour une personne seule</t>
        </r>
      </text>
    </comment>
    <comment ref="AZ57" authorId="0">
      <text>
        <r>
          <rPr>
            <sz val="12"/>
            <color rgb="FF000000"/>
            <rFont val="Calibri"/>
            <family val="2"/>
            <charset val="1"/>
          </rPr>
          <t xml:space="preserve">Pour une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personne seule</t>
        </r>
        <r>
          <rPr>
            <sz val="10"/>
            <color rgb="FF000000"/>
            <rFont val="Tahoma"/>
            <family val="2"/>
            <charset val="1"/>
          </rPr>
          <t xml:space="preserve"> vivant avec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enfant </t>
        </r>
        <r>
          <rPr>
            <sz val="10"/>
            <color rgb="FF000000"/>
            <rFont val="Tahoma"/>
            <family val="2"/>
            <charset val="1"/>
          </rPr>
          <t xml:space="preserve">de moins de 18 ans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0" authorId="0">
      <text>
        <r>
          <rPr>
            <sz val="12"/>
            <color rgb="FF000000"/>
            <rFont val="Calibri"/>
            <family val="2"/>
            <charset val="1"/>
          </rPr>
          <t xml:space="preserve">Revenu brut global </t>
        </r>
        <r>
          <rPr>
            <sz val="9"/>
            <color rgb="FF000000"/>
            <rFont val="Tahoma"/>
            <family val="2"/>
            <charset val="1"/>
          </rPr>
          <t xml:space="preserve">= somme des revenus, bénéfices et gains que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vous ou votre foyer avez perçus </t>
        </r>
        <r>
          <rPr>
            <sz val="9"/>
            <color rgb="FF000000"/>
            <rFont val="Tahoma"/>
            <family val="2"/>
            <charset val="1"/>
          </rPr>
          <t xml:space="preserve">sur une année (salaires, pensions de retraite + autres revenus non fonciers).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Valeur à renseigner pour le salaire </t>
        </r>
        <r>
          <rPr>
            <sz val="9"/>
            <color rgb="FF000000"/>
            <rFont val="Tahoma"/>
            <family val="2"/>
            <charset val="1"/>
          </rPr>
          <t xml:space="preserve">= salaire Net fiscal cumulé fiigurant sur le bulletin de paie de décembre.
En fonction de votre situation et nombre d'enfants, le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simulateur détermine automatiquement votre TMI </t>
        </r>
        <r>
          <rPr>
            <sz val="9"/>
            <color rgb="FF000000"/>
            <rFont val="Tahoma"/>
            <family val="2"/>
            <charset val="1"/>
          </rPr>
          <t xml:space="preserve">et appliquera les plafonds du quotient familial en vigeur pour calculer votre impôt sur le revenu.</t>
        </r>
      </text>
    </comment>
    <comment ref="B12" authorId="0">
      <text>
        <r>
          <rPr>
            <sz val="12"/>
            <color rgb="FF000000"/>
            <rFont val="Calibri"/>
            <family val="2"/>
            <charset val="1"/>
          </rPr>
          <t xml:space="preserve">Enfants à charge</t>
        </r>
      </text>
    </comment>
    <comment ref="B14" authorId="0">
      <text>
        <r>
          <rPr>
            <sz val="12"/>
            <color rgb="FF000000"/>
            <rFont val="Calibri"/>
            <family val="2"/>
            <charset val="1"/>
          </rPr>
          <t xml:space="preserve">Au régime réel : </t>
        </r>
        <r>
          <rPr>
            <sz val="9"/>
            <color rgb="FF000000"/>
            <rFont val="Tahoma"/>
            <family val="2"/>
            <charset val="1"/>
          </rPr>
          <t xml:space="preserve">abattement de 10%</t>
        </r>
      </text>
    </comment>
    <comment ref="B15" authorId="0">
      <text>
        <r>
          <rPr>
            <sz val="12"/>
            <color rgb="FF000000"/>
            <rFont val="Calibri"/>
            <family val="2"/>
            <charset val="1"/>
          </rPr>
          <t xml:space="preserve">Montant Net de votre impôt à payer dans le cas ou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vous n'auriez pas investi </t>
        </r>
        <r>
          <rPr>
            <sz val="9"/>
            <color rgb="FF000000"/>
            <rFont val="Tahoma"/>
            <family val="2"/>
            <charset val="1"/>
          </rPr>
          <t xml:space="preserve">: donc aucun revenu locatif à votre actif</t>
        </r>
      </text>
    </comment>
    <comment ref="B24" authorId="0">
      <text>
        <r>
          <rPr>
            <sz val="12"/>
            <color rgb="FF000000"/>
            <rFont val="Calibri"/>
            <family val="2"/>
            <charset val="1"/>
          </rPr>
          <t xml:space="preserve">La SCI à l'IR ne s'applique pas pour une location meublée</t>
        </r>
        <r>
          <rPr>
            <sz val="10"/>
            <color rgb="FF000000"/>
            <rFont val="Tahoma"/>
            <family val="2"/>
            <charset val="1"/>
          </rPr>
          <t xml:space="preserve"> (à de très rares exceptions seulement).</t>
        </r>
      </text>
    </comment>
    <comment ref="B26" authorId="0">
      <text>
        <r>
          <rPr>
            <sz val="12"/>
            <color rgb="FF000000"/>
            <rFont val="Calibri"/>
            <family val="2"/>
            <charset val="1"/>
          </rPr>
          <t xml:space="preserve">Charges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:
</t>
        </r>
        <r>
          <rPr>
            <sz val="9"/>
            <color rgb="FF000000"/>
            <rFont val="Tahoma"/>
            <family val="2"/>
            <charset val="1"/>
          </rPr>
          <t xml:space="preserve">- Assurances : PNO, GLI, assurance du crédit
- Frais comptable
- Taxe foncière (il faudra enlever la TOM)
- Frais de gestion d'agence immobilière
- Charges locatives (ne compter que les charges non récupérables et enlever les charges récupérables du locataire)
- Autres et frais de mise en location
- Pas de CGA
- Pas de CFE
- Travaux de rénovation, réparation, et d'entretien sont déductibles fiscalement : ils sont passés en charge.
A noter : les travaux d'agrandissement, de construction ne peuvent être déduits : ils sont amortis uniquement pour le meublé.</t>
        </r>
      </text>
    </comment>
    <comment ref="B33" authorId="0">
      <text>
        <r>
          <rPr>
            <sz val="12"/>
            <color rgb="FF000000"/>
            <rFont val="Calibri"/>
            <family val="2"/>
            <charset val="1"/>
          </rPr>
          <t xml:space="preserve">Déficit foncier à imputer au revenu global, dans la limite de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10 700€/an</t>
        </r>
        <r>
          <rPr>
            <sz val="10"/>
            <color rgb="FF000000"/>
            <rFont val="Tahoma"/>
            <family val="2"/>
            <charset val="1"/>
          </rPr>
          <t xml:space="preserve">.
Ces déficits ne doivent pas résulter des intérêts d’emprunt. Ceux qui résultent de ces intérêts ou qui dépassent 10 700€ sont déductibles des revenus fonciers des 10 années suivantes.</t>
        </r>
      </text>
    </comment>
    <comment ref="B34" authorId="0">
      <text>
        <r>
          <rPr>
            <sz val="12"/>
            <color rgb="FF000000"/>
            <rFont val="Calibri"/>
            <family val="2"/>
            <charset val="1"/>
          </rPr>
          <t xml:space="preserve">Si vous avez un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déficit foncier</t>
        </r>
        <r>
          <rPr>
            <sz val="10"/>
            <color rgb="FF000000"/>
            <rFont val="Tahoma"/>
            <family val="2"/>
            <charset val="1"/>
          </rPr>
          <t xml:space="preserve"> cette année, il est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reportable</t>
        </r>
        <r>
          <rPr>
            <sz val="10"/>
            <color rgb="FF000000"/>
            <rFont val="Tahoma"/>
            <family val="2"/>
            <charset val="1"/>
          </rPr>
          <t xml:space="preserve"> sur l'année prochaine. Il viendra en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déduction</t>
        </r>
        <r>
          <rPr>
            <sz val="10"/>
            <color rgb="FF000000"/>
            <rFont val="Tahoma"/>
            <family val="2"/>
            <charset val="1"/>
          </rPr>
          <t xml:space="preserve"> de vos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futures revenus fonciers</t>
        </r>
        <r>
          <rPr>
            <sz val="10"/>
            <color rgb="FF000000"/>
            <rFont val="Tahoma"/>
            <family val="2"/>
            <charset val="1"/>
          </rPr>
          <t xml:space="preserve">.</t>
        </r>
      </text>
    </comment>
    <comment ref="B37" authorId="0">
      <text>
        <r>
          <rPr>
            <sz val="12"/>
            <color rgb="FF000000"/>
            <rFont val="Calibri"/>
            <family val="2"/>
            <charset val="1"/>
          </rPr>
          <t xml:space="preserve">1.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enfants à charge</t>
        </r>
        <r>
          <rPr>
            <sz val="9"/>
            <color rgb="FF000000"/>
            <rFont val="Tahoma"/>
            <family val="2"/>
            <charset val="1"/>
          </rPr>
          <t xml:space="preserve">, vous bénéficiez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parts </t>
        </r>
        <r>
          <rPr>
            <sz val="9"/>
            <color rgb="FF000000"/>
            <rFont val="Tahoma"/>
            <family val="2"/>
            <charset val="1"/>
          </rPr>
          <t xml:space="preserve">supplémentaires de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quotient familial</t>
        </r>
        <r>
          <rPr>
            <sz val="9"/>
            <color rgb="FF000000"/>
            <rFont val="Tahoma"/>
            <family val="2"/>
            <charset val="1"/>
          </rPr>
          <t xml:space="preserve">.
--&gt; Ce qui permet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d'atténuer</t>
        </r>
        <r>
          <rPr>
            <sz val="9"/>
            <color rgb="FF000000"/>
            <rFont val="Tahoma"/>
            <family val="2"/>
            <charset val="1"/>
          </rPr>
          <t xml:space="preserve"> la progressivité de l'impôt sur le revenu.
Cet avantage fiscal est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plafonné</t>
        </r>
        <r>
          <rPr>
            <sz val="9"/>
            <color rgb="FF000000"/>
            <rFont val="Tahoma"/>
            <family val="2"/>
            <charset val="1"/>
          </rPr>
          <t xml:space="preserve"> à 1 551 euros par demi-part supplémentaire.
2. Si vous avez des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faibles ressources</t>
        </r>
        <r>
          <rPr>
            <sz val="9"/>
            <color rgb="FF000000"/>
            <rFont val="Tahoma"/>
            <family val="2"/>
            <charset val="1"/>
          </rPr>
          <t xml:space="preserve">, vous bénéficiez d'une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décote </t>
        </r>
        <r>
          <rPr>
            <sz val="9"/>
            <color rgb="FF000000"/>
            <rFont val="Tahoma"/>
            <family val="2"/>
            <charset val="1"/>
          </rPr>
          <t xml:space="preserve">(réduction) sur votre impôt à payer.</t>
        </r>
      </text>
    </comment>
    <comment ref="B46" authorId="0">
      <text>
        <r>
          <rPr>
            <sz val="12"/>
            <color rgb="FF000000"/>
            <rFont val="Calibri"/>
            <family val="2"/>
            <charset val="1"/>
          </rPr>
          <t xml:space="preserve">Charges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:
</t>
        </r>
        <r>
          <rPr>
            <sz val="9"/>
            <color rgb="FF000000"/>
            <rFont val="Tahoma"/>
            <family val="2"/>
            <charset val="1"/>
          </rPr>
          <t xml:space="preserve">- Assurances : PNO, GLI, assurance du crédit
- Frais comptable
- Taxe foncière (il faudra enlever la TOM)
- Frais de gestion d'agence immobilière
- Charges locatives (ne compter que les charges non récupérables et enlever les charges récupérables du locataire)
- Travaux d'entretien et remise en état
- Autres et frais de mise en location
- Pas de CGA
- Pas de CFE
- Compter en plus les petits travaux de rénovation qui sont déductibles fiscalement.</t>
        </r>
      </text>
    </comment>
    <comment ref="B52" authorId="0">
      <text>
        <r>
          <rPr>
            <sz val="12"/>
            <color rgb="FF000000"/>
            <rFont val="Calibri"/>
            <family val="2"/>
            <charset val="1"/>
          </rPr>
          <t xml:space="preserve">Les loyers des immeubles achevés depuis plus de 15 ans sont soumis à une taxe : Contribution sur les Revenus Locatifs (CRL). 
Il s'agit de locaux d'habitation qui appartiennent à des personnes morales (SCI à l'IS).
CRL = 2,5% loyer HC</t>
        </r>
      </text>
    </comment>
    <comment ref="B56" authorId="0">
      <text>
        <r>
          <rPr>
            <sz val="12"/>
            <color rgb="FF000000"/>
            <rFont val="Calibri"/>
            <family val="2"/>
            <charset val="1"/>
          </rPr>
          <t xml:space="preserve">La réserve est obligatoire </t>
        </r>
        <r>
          <rPr>
            <sz val="10"/>
            <color rgb="FF000000"/>
            <rFont val="Tahoma"/>
            <family val="2"/>
            <charset val="1"/>
          </rPr>
          <t xml:space="preserve">= 5% du résultat dans la limite de 10% du capital.</t>
        </r>
      </text>
    </comment>
    <comment ref="B60" authorId="0">
      <text>
        <r>
          <rPr>
            <sz val="12"/>
            <color rgb="FF000000"/>
            <rFont val="Calibri"/>
            <family val="2"/>
            <charset val="1"/>
          </rPr>
          <t xml:space="preserve">La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réserve</t>
        </r>
        <r>
          <rPr>
            <sz val="10"/>
            <color rgb="FF000000"/>
            <rFont val="Tahoma"/>
            <family val="2"/>
            <charset val="1"/>
          </rPr>
          <t xml:space="preserve"> est conservée dans les comptes de l'entreprise pour les années suivantes, ce qui vous permet de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réinvestir</t>
        </r>
        <r>
          <rPr>
            <sz val="10"/>
            <color rgb="FF000000"/>
            <rFont val="Tahoma"/>
            <family val="2"/>
            <charset val="1"/>
          </rPr>
          <t xml:space="preserve"> dans un nouveau bien.</t>
        </r>
      </text>
    </comment>
    <comment ref="B65" authorId="0">
      <text>
        <r>
          <rPr>
            <sz val="12"/>
            <color rgb="FF000000"/>
            <rFont val="Calibri"/>
            <family val="2"/>
            <charset val="1"/>
          </rPr>
          <t xml:space="preserve">Les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dividendes Nets </t>
        </r>
        <r>
          <rPr>
            <sz val="10"/>
            <color rgb="FF000000"/>
            <rFont val="Tahoma"/>
            <family val="2"/>
            <charset val="1"/>
          </rPr>
          <t xml:space="preserve">sont calculés en appliquant un taux de 30% (la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Flat Tax</t>
        </r>
        <r>
          <rPr>
            <sz val="10"/>
            <color rgb="FF000000"/>
            <rFont val="Tahoma"/>
            <family val="2"/>
            <charset val="1"/>
          </rPr>
          <t xml:space="preserve">) sur les dividendes Bruts.
La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Flat Tax </t>
        </r>
        <r>
          <rPr>
            <sz val="10"/>
            <color rgb="FF000000"/>
            <rFont val="Tahoma"/>
            <family val="2"/>
            <charset val="1"/>
          </rPr>
          <t xml:space="preserve">est un Prélèvement Forfaitaire Unique de 30%. Il englobe l’impôt sur le revenu actuellement au taux de 12,8% et les prélèvements sociaux actuellement au taux de 17,2%. Cette imposition forfaitaire se substitue à l’imposition du barème progressif de l’impôt sur le revenu.</t>
        </r>
      </text>
    </comment>
    <comment ref="B90" authorId="0">
      <text>
        <r>
          <rPr>
            <sz val="12"/>
            <color rgb="FF000000"/>
            <rFont val="Calibri"/>
            <family val="2"/>
            <charset val="1"/>
          </rPr>
          <t xml:space="preserve">Si le coût impôt est &lt; 0 :</t>
        </r>
        <r>
          <rPr>
            <sz val="10"/>
            <color rgb="FF000000"/>
            <rFont val="Tahoma"/>
            <family val="2"/>
            <charset val="1"/>
          </rPr>
          <t xml:space="preserve"> le centre des impôts vous rembourse ce montant car vous avez créé un déficit imputable sur votre revenu global.
Concrètement, vous payez moins d'impôts en ayant réalisé cet investissement ;-)</t>
        </r>
      </text>
    </comment>
    <comment ref="C59" authorId="0">
      <text>
        <r>
          <rPr>
            <sz val="12"/>
            <color rgb="FF000000"/>
            <rFont val="Calibri"/>
            <family val="2"/>
            <charset val="1"/>
          </rPr>
          <t xml:space="preserve">Indiquer en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 % la répartition pour l'affectation du résultat distribuable</t>
        </r>
        <r>
          <rPr>
            <sz val="10"/>
            <color rgb="FF000000"/>
            <rFont val="Tahoma"/>
            <family val="2"/>
            <charset val="1"/>
          </rPr>
          <t xml:space="preserve">.
Vous avez le choix entre récupérer des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dividendes</t>
        </r>
        <r>
          <rPr>
            <sz val="10"/>
            <color rgb="FF000000"/>
            <rFont val="Tahoma"/>
            <family val="2"/>
            <charset val="1"/>
          </rPr>
          <t xml:space="preserve"> et / ou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 laisser le résultat dans la société.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9" authorId="0">
      <text>
        <r>
          <rPr>
            <sz val="12"/>
            <color rgb="FF000000"/>
            <rFont val="Calibri"/>
            <family val="2"/>
            <charset val="1"/>
          </rPr>
          <t xml:space="preserve">Les plus-value immobilière sont soumis à un impôt sur le revenu de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19%</t>
        </r>
        <r>
          <rPr>
            <sz val="10"/>
            <color rgb="FF000000"/>
            <rFont val="Tahoma"/>
            <family val="2"/>
            <charset val="1"/>
          </rPr>
          <t xml:space="preserve">.
</t>
        </r>
      </text>
    </comment>
    <comment ref="B30" authorId="0">
      <text>
        <r>
          <rPr>
            <sz val="12"/>
            <color rgb="FF000000"/>
            <rFont val="Calibri"/>
            <family val="2"/>
            <charset val="1"/>
          </rPr>
          <t xml:space="preserve">PS : </t>
        </r>
        <r>
          <rPr>
            <sz val="10"/>
            <color rgb="FF000000"/>
            <rFont val="Tahoma"/>
            <family val="2"/>
            <charset val="1"/>
          </rPr>
          <t xml:space="preserve">prélèvements sociaux
</t>
        </r>
      </text>
    </comment>
    <comment ref="B33" authorId="0">
      <text>
        <r>
          <rPr>
            <sz val="12"/>
            <color rgb="FF000000"/>
            <rFont val="Calibri"/>
            <family val="2"/>
            <charset val="1"/>
          </rPr>
          <t xml:space="preserve">Les plus-value immobilière sont soumis aux prélèvements sociaux de </t>
        </r>
        <r>
          <rPr>
            <b val="true"/>
            <sz val="10"/>
            <color rgb="FF000000"/>
            <rFont val="Tahoma"/>
            <family val="2"/>
            <charset val="1"/>
          </rPr>
          <t xml:space="preserve">17,2%</t>
        </r>
        <r>
          <rPr>
            <sz val="10"/>
            <color rgb="FF000000"/>
            <rFont val="Tahoma"/>
            <family val="2"/>
            <charset val="1"/>
          </rPr>
          <t xml:space="preserve">.</t>
        </r>
      </text>
    </comment>
    <comment ref="D9" authorId="0">
      <text>
        <r>
          <rPr>
            <sz val="12"/>
            <color rgb="FF000000"/>
            <rFont val="Calibri"/>
            <family val="2"/>
            <charset val="1"/>
          </rPr>
          <t xml:space="preserve">Déduire les frais de notaire et les travaux : (construction, reconstruction, agrandissement, amélioration) sous conditions pour leur montant réel justifié ou pour un forfait de 15 % du prix d'achat, si le bien est détenu depuis plus de 5 ans.
</t>
        </r>
      </text>
    </comment>
  </commentList>
</comments>
</file>

<file path=xl/sharedStrings.xml><?xml version="1.0" encoding="utf-8"?>
<sst xmlns="http://schemas.openxmlformats.org/spreadsheetml/2006/main" count="667" uniqueCount="363">
  <si>
    <t xml:space="preserve">Saisir le prix du bien </t>
  </si>
  <si>
    <t xml:space="preserve">Droits d'enregistrement</t>
  </si>
  <si>
    <t xml:space="preserve">Droit départemental</t>
  </si>
  <si>
    <t xml:space="preserve">Informations annexes</t>
  </si>
  <si>
    <t xml:space="preserve">Taxe communale</t>
  </si>
  <si>
    <t xml:space="preserve">Tranche</t>
  </si>
  <si>
    <t xml:space="preserve">Taux</t>
  </si>
  <si>
    <t xml:space="preserve">ANCIEN</t>
  </si>
  <si>
    <t xml:space="preserve">NEUF</t>
  </si>
  <si>
    <t xml:space="preserve">Frais d'assiette 2,37% du droit départemental</t>
  </si>
  <si>
    <t xml:space="preserve">1 Droits d'enregistrement</t>
  </si>
  <si>
    <t xml:space="preserve">2 Frais et débours annexes</t>
  </si>
  <si>
    <t xml:space="preserve">Frais et débours annexes</t>
  </si>
  <si>
    <t xml:space="preserve">3 Emoluments du notaire</t>
  </si>
  <si>
    <t xml:space="preserve">Frais de formalités, copies et débours</t>
  </si>
  <si>
    <t xml:space="preserve">unité</t>
  </si>
  <si>
    <t xml:space="preserve">Total frais d'acquisition</t>
  </si>
  <si>
    <t xml:space="preserve">Contribution de sécurité immobiliére</t>
  </si>
  <si>
    <t xml:space="preserve">Emoluments du notaire</t>
  </si>
  <si>
    <t xml:space="preserve">Montant utilisé de la tranche</t>
  </si>
  <si>
    <t xml:space="preserve">Emoluments</t>
  </si>
  <si>
    <t xml:space="preserve">Frais d'acquisition</t>
  </si>
  <si>
    <t xml:space="preserve">Prix total de l'acquisition</t>
  </si>
  <si>
    <t xml:space="preserve">Montant total HT</t>
  </si>
  <si>
    <t xml:space="preserve">Taux de TVA</t>
  </si>
  <si>
    <t xml:space="preserve">Montant total TTC</t>
  </si>
  <si>
    <t xml:space="preserve">Acquisition du bien</t>
  </si>
  <si>
    <t xml:space="preserve">Banque</t>
  </si>
  <si>
    <t xml:space="preserve">Informations générales</t>
  </si>
  <si>
    <t xml:space="preserve">Prix du bien </t>
  </si>
  <si>
    <t xml:space="preserve">Apport personnel</t>
  </si>
  <si>
    <t xml:space="preserve">Loyer mensuel HC (€)</t>
  </si>
  <si>
    <t xml:space="preserve">Frais d'agence</t>
  </si>
  <si>
    <t xml:space="preserve">Total emprunt </t>
  </si>
  <si>
    <t xml:space="preserve">Loyer mensuel CC (€)</t>
  </si>
  <si>
    <t xml:space="preserve">Frais de notaire</t>
  </si>
  <si>
    <t xml:space="preserve">Durée emprunt (ans)</t>
  </si>
  <si>
    <t xml:space="preserve">Oui</t>
  </si>
  <si>
    <t xml:space="preserve">Superficie totale (m2)</t>
  </si>
  <si>
    <t xml:space="preserve">Travaux à prévoir</t>
  </si>
  <si>
    <t xml:space="preserve">Durée emprunt (mois)</t>
  </si>
  <si>
    <t xml:space="preserve">Non</t>
  </si>
  <si>
    <t xml:space="preserve">Vacance locative (%)</t>
  </si>
  <si>
    <t xml:space="preserve">Achat meubles</t>
  </si>
  <si>
    <t xml:space="preserve">Taux d'intérêt %</t>
  </si>
  <si>
    <t xml:space="preserve">Frais bancaires/courtier</t>
  </si>
  <si>
    <t xml:space="preserve">Taux assurance %</t>
  </si>
  <si>
    <t xml:space="preserve">Avez-vous fait un prêt ?</t>
  </si>
  <si>
    <t xml:space="preserve">Frais hypothéquaire/caution</t>
  </si>
  <si>
    <t xml:space="preserve">Mensualité avec assurance</t>
  </si>
  <si>
    <t xml:space="preserve">Durée emprunt (année)</t>
  </si>
  <si>
    <t xml:space="preserve">Total de l'acquisition</t>
  </si>
  <si>
    <t xml:space="preserve">Mensualité hors assurance</t>
  </si>
  <si>
    <t xml:space="preserve">Apport (€)</t>
  </si>
  <si>
    <t xml:space="preserve">Coût de l'assurance mensuel</t>
  </si>
  <si>
    <t xml:space="preserve">Taux crédit (%)</t>
  </si>
  <si>
    <t xml:space="preserve">Charges Annuelles</t>
  </si>
  <si>
    <t xml:space="preserve">Remboursement 1er année</t>
  </si>
  <si>
    <t xml:space="preserve">Taux assurance crédit (%)</t>
  </si>
  <si>
    <t xml:space="preserve">Assurance crédit </t>
  </si>
  <si>
    <t xml:space="preserve">Coût total crédit</t>
  </si>
  <si>
    <t xml:space="preserve">Intérêts d'emprunt</t>
  </si>
  <si>
    <t xml:space="preserve">Coût total assurance</t>
  </si>
  <si>
    <t xml:space="preserve">Prix du bien</t>
  </si>
  <si>
    <t xml:space="preserve">Taxe foncière</t>
  </si>
  <si>
    <t xml:space="preserve">Travaux rénovation, réparation</t>
  </si>
  <si>
    <t xml:space="preserve">Assurance propriétaire non occupant PNO</t>
  </si>
  <si>
    <t xml:space="preserve">Recettes locatives</t>
  </si>
  <si>
    <t xml:space="preserve">Travaux construction</t>
  </si>
  <si>
    <t xml:space="preserve">Assurance loyers impayés GLI</t>
  </si>
  <si>
    <t xml:space="preserve">Loyer mensuel CC</t>
  </si>
  <si>
    <t xml:space="preserve">Frais de mise en location</t>
  </si>
  <si>
    <t xml:space="preserve">Loyer par m/2</t>
  </si>
  <si>
    <t xml:space="preserve">Frais de gestion sur loyers HC</t>
  </si>
  <si>
    <t xml:space="preserve">Total</t>
  </si>
  <si>
    <t xml:space="preserve">Frais de comptabilité</t>
  </si>
  <si>
    <t xml:space="preserve">Frais hypothéquaires/caution</t>
  </si>
  <si>
    <t xml:space="preserve">Charges locatives</t>
  </si>
  <si>
    <t xml:space="preserve">Cash mensuel (avant imposition)</t>
  </si>
  <si>
    <t xml:space="preserve">Autres charges</t>
  </si>
  <si>
    <t xml:space="preserve">Les Rendements</t>
  </si>
  <si>
    <t xml:space="preserve">Assurance PNO (€)</t>
  </si>
  <si>
    <t xml:space="preserve">Assurance GLI (%)</t>
  </si>
  <si>
    <t xml:space="preserve">Bilan mensuel (avant imposition)</t>
  </si>
  <si>
    <t xml:space="preserve">Rentabilité brute</t>
  </si>
  <si>
    <t xml:space="preserve">Frais de mise en location (€)</t>
  </si>
  <si>
    <t xml:space="preserve">Rentabilité nette de charges</t>
  </si>
  <si>
    <t xml:space="preserve">Frais de gestion (%)</t>
  </si>
  <si>
    <t xml:space="preserve">Charges totales </t>
  </si>
  <si>
    <t xml:space="preserve">Frais de comptabilité (€)</t>
  </si>
  <si>
    <t xml:space="preserve">Résultat</t>
  </si>
  <si>
    <t xml:space="preserve">Cout d'acquisition m2</t>
  </si>
  <si>
    <t xml:space="preserve">Charges locative (€/an)</t>
  </si>
  <si>
    <t xml:space="preserve">Autres charges (€/an)</t>
  </si>
  <si>
    <t xml:space="preserve">CFE</t>
  </si>
  <si>
    <t xml:space="preserve">CGA</t>
  </si>
  <si>
    <t xml:space="preserve">CRL (SCI)</t>
  </si>
  <si>
    <t xml:space="preserve">Revenu net global</t>
  </si>
  <si>
    <t xml:space="preserve">Votre situation :</t>
  </si>
  <si>
    <t xml:space="preserve">Marié-pacsé</t>
  </si>
  <si>
    <t xml:space="preserve">Bénéfices</t>
  </si>
  <si>
    <t xml:space="preserve">Nombre d'enfants</t>
  </si>
  <si>
    <t xml:space="preserve">Déficits</t>
  </si>
  <si>
    <t xml:space="preserve">Nombre de parts</t>
  </si>
  <si>
    <t xml:space="preserve">Revenu net imposable</t>
  </si>
  <si>
    <t xml:space="preserve">Montant Net impôt sans revenu locatif</t>
  </si>
  <si>
    <t xml:space="preserve">Votre TMI</t>
  </si>
  <si>
    <t xml:space="preserve">Pour faire une simulation avec plusieurs biens, indiquez les données des autres biens :</t>
  </si>
  <si>
    <t xml:space="preserve">Nu - micro foncier : total loyers/an</t>
  </si>
  <si>
    <t xml:space="preserve">Nu - réel : bénéfices ou déficits fonciers</t>
  </si>
  <si>
    <t xml:space="preserve">Meublé - micro BIC : total loyers/an</t>
  </si>
  <si>
    <t xml:space="preserve">Meublé - réel : bénéfices ou déficits BIC</t>
  </si>
  <si>
    <t xml:space="preserve">Célibataire-divorcé-veuf</t>
  </si>
  <si>
    <r>
      <rPr>
        <b val="true"/>
        <sz val="12"/>
        <color rgb="FF000000"/>
        <rFont val="Calibri"/>
        <family val="2"/>
        <charset val="1"/>
      </rPr>
      <t xml:space="preserve">Location </t>
    </r>
    <r>
      <rPr>
        <b val="true"/>
        <u val="single"/>
        <sz val="12"/>
        <color rgb="FF000000"/>
        <rFont val="Calibri"/>
        <family val="2"/>
        <charset val="1"/>
      </rPr>
      <t xml:space="preserve">non meublé</t>
    </r>
    <r>
      <rPr>
        <b val="true"/>
        <sz val="12"/>
        <color rgb="FF000000"/>
        <rFont val="Calibri"/>
        <family val="2"/>
        <charset val="1"/>
      </rPr>
      <t xml:space="preserve"> (revenus fonciers)</t>
    </r>
  </si>
  <si>
    <t xml:space="preserve">Régime micro foncier</t>
  </si>
  <si>
    <t xml:space="preserve">Régime réel</t>
  </si>
  <si>
    <t xml:space="preserve">Loyers perçus</t>
  </si>
  <si>
    <t xml:space="preserve">Loyers encaissés</t>
  </si>
  <si>
    <t xml:space="preserve">Abattement 30%</t>
  </si>
  <si>
    <t xml:space="preserve">Charges + Travaux</t>
  </si>
  <si>
    <t xml:space="preserve">Calcul de l'impôt pour le Non Meublé - régime Forfait</t>
  </si>
  <si>
    <t xml:space="preserve">Calcul de l'impôt pour le Non Meublé - régime Réel</t>
  </si>
  <si>
    <t xml:space="preserve">Calcul de l'impôt pour le Meublé - régime forfait</t>
  </si>
  <si>
    <t xml:space="preserve">Calcul de l'impôt pour le Meublé - régime réel</t>
  </si>
  <si>
    <t xml:space="preserve">Revenus fonciers imposables</t>
  </si>
  <si>
    <t xml:space="preserve">Intérêts d'emprunts</t>
  </si>
  <si>
    <t xml:space="preserve">Tranches</t>
  </si>
  <si>
    <t xml:space="preserve">Résultat net</t>
  </si>
  <si>
    <t xml:space="preserve">De</t>
  </si>
  <si>
    <t xml:space="preserve">A</t>
  </si>
  <si>
    <t xml:space="preserve">Tranche marginal d'imposition</t>
  </si>
  <si>
    <t xml:space="preserve">Déficits imputables sur revenus fonciers N+1</t>
  </si>
  <si>
    <t xml:space="preserve">Réduction d'impôt liée au quotient familial limitée à : </t>
  </si>
  <si>
    <t xml:space="preserve">Impôt CSG-CRDS</t>
  </si>
  <si>
    <t xml:space="preserve">Détails du calcul de l'impôt sur le revenu :</t>
  </si>
  <si>
    <t xml:space="preserve">Pour 1,5 parts</t>
  </si>
  <si>
    <t xml:space="preserve">Impôt sur le revenu corrigé</t>
  </si>
  <si>
    <t xml:space="preserve">Quotient familial</t>
  </si>
  <si>
    <t xml:space="preserve">Pour 2,5 parts</t>
  </si>
  <si>
    <t xml:space="preserve">Montant Net de l'impôt</t>
  </si>
  <si>
    <t xml:space="preserve">Calcul de l'impôt (sans part)</t>
  </si>
  <si>
    <t xml:space="preserve">Pour 3 parts</t>
  </si>
  <si>
    <t xml:space="preserve">Calcul de l'impôt (avec part)</t>
  </si>
  <si>
    <t xml:space="preserve">Pour 3,5 parts</t>
  </si>
  <si>
    <t xml:space="preserve">Pour 4 parts</t>
  </si>
  <si>
    <t xml:space="preserve">Calcul de l'impôt en tenant compte des plafond du quotient familial :</t>
  </si>
  <si>
    <t xml:space="preserve">Résultats</t>
  </si>
  <si>
    <t xml:space="preserve">Décote</t>
  </si>
  <si>
    <t xml:space="preserve">Impôt sur le revenu à payer</t>
  </si>
  <si>
    <t xml:space="preserve">Seuils décote</t>
  </si>
  <si>
    <t xml:space="preserve">Forfait</t>
  </si>
  <si>
    <t xml:space="preserve">%</t>
  </si>
  <si>
    <t xml:space="preserve">Célibataire</t>
  </si>
  <si>
    <t xml:space="preserve">Impôt sur le revenu à payer corrigé</t>
  </si>
  <si>
    <t xml:space="preserve">En couple</t>
  </si>
  <si>
    <t xml:space="preserve">Calcul de l'impôt sans investir : SCI_IR_Nu - Associé N°1</t>
  </si>
  <si>
    <t xml:space="preserve">Calcul de l'impôt sans investir : SCI_IR_Nu - Associé N°2</t>
  </si>
  <si>
    <t xml:space="preserve">Calcul de l'impôt sans investir : SCI_IR_Nu - Associé N°3</t>
  </si>
  <si>
    <t xml:space="preserve">Calcul de l'impôt sans investir : SCI_IR_Nu - Associé N°4</t>
  </si>
  <si>
    <t xml:space="preserve">Revenu imposable</t>
  </si>
  <si>
    <r>
      <rPr>
        <b val="true"/>
        <sz val="12"/>
        <color rgb="FF000000"/>
        <rFont val="Calibri"/>
        <family val="2"/>
        <charset val="1"/>
      </rPr>
      <t xml:space="preserve">Location </t>
    </r>
    <r>
      <rPr>
        <b val="true"/>
        <u val="single"/>
        <sz val="12"/>
        <color rgb="FF000000"/>
        <rFont val="Calibri"/>
        <family val="2"/>
        <charset val="1"/>
      </rPr>
      <t xml:space="preserve">meublé</t>
    </r>
    <r>
      <rPr>
        <b val="true"/>
        <sz val="12"/>
        <color rgb="FF000000"/>
        <rFont val="Calibri"/>
        <family val="2"/>
        <charset val="1"/>
      </rPr>
      <t xml:space="preserve"> (revenus BIC)</t>
    </r>
  </si>
  <si>
    <t xml:space="preserve">Régime micro BIC</t>
  </si>
  <si>
    <t xml:space="preserve">Régime réel (LMNP)</t>
  </si>
  <si>
    <t xml:space="preserve">Détail du calcul des dotations aux amortissements</t>
  </si>
  <si>
    <t xml:space="preserve">Amortissement d'un bien en meublé</t>
  </si>
  <si>
    <t xml:space="preserve">Abattement 50%</t>
  </si>
  <si>
    <t xml:space="preserve">Durée (ans)</t>
  </si>
  <si>
    <t xml:space="preserve">Quote-part (%)</t>
  </si>
  <si>
    <t xml:space="preserve">Revenus BIC imposables</t>
  </si>
  <si>
    <t xml:space="preserve">Foncier non amortissable</t>
  </si>
  <si>
    <t xml:space="preserve">Gros œuvre</t>
  </si>
  <si>
    <t xml:space="preserve">Dotations aux amortissements</t>
  </si>
  <si>
    <t xml:space="preserve">Base du bien amortissable</t>
  </si>
  <si>
    <t xml:space="preserve">Facades, étanchéité</t>
  </si>
  <si>
    <t xml:space="preserve">Amortissement - bien</t>
  </si>
  <si>
    <t xml:space="preserve">Installations générales techniques</t>
  </si>
  <si>
    <t xml:space="preserve">Amortissement - frais d'acquisition</t>
  </si>
  <si>
    <t xml:space="preserve">Agencements</t>
  </si>
  <si>
    <t xml:space="preserve">TMI</t>
  </si>
  <si>
    <t xml:space="preserve">Amortissement - Travaux</t>
  </si>
  <si>
    <t xml:space="preserve">Déficits imputables sur revenus BIC N+1</t>
  </si>
  <si>
    <t xml:space="preserve">Amortissement "Meubles"/an</t>
  </si>
  <si>
    <t xml:space="preserve">Calcul de l'impôt avec invest : SCI_IR_Nu - Associé N°1</t>
  </si>
  <si>
    <t xml:space="preserve">Calcul de l'impôt avec invest : SCI_IR_Nu - Associé N°2</t>
  </si>
  <si>
    <t xml:space="preserve">Calcul de l'impôt avec invest : SCI_IR_Nu - Associé N°3</t>
  </si>
  <si>
    <t xml:space="preserve">Calcul de l'impôt avec invest : SCI_IR_Nu - Associé N°4</t>
  </si>
  <si>
    <t xml:space="preserve">Total des amortissements / an</t>
  </si>
  <si>
    <t xml:space="preserve">Calcul de l'impôt avec invest : SCI_IS_Nu ou meublé - Associé N°1</t>
  </si>
  <si>
    <t xml:space="preserve">Calcul de l'impôt avec invest : SCI_IS_Nu ou meublé - Associé N°2</t>
  </si>
  <si>
    <t xml:space="preserve">Calcul de l'impôt avec invest : SCI_IS_Nu ou meublé - Associé N°3</t>
  </si>
  <si>
    <t xml:space="preserve">Calcul de l'impôt avec invest : SCI_IS_Nu ou meublé - Associé N°4</t>
  </si>
  <si>
    <t xml:space="preserve">Montant de l'impôt Net à payer</t>
  </si>
  <si>
    <t xml:space="preserve">Rentabilité de l'investissement</t>
  </si>
  <si>
    <t xml:space="preserve">Sans investir</t>
  </si>
  <si>
    <t xml:space="preserve">Brut</t>
  </si>
  <si>
    <t xml:space="preserve">Nu - micro foncier</t>
  </si>
  <si>
    <t xml:space="preserve">Nette de charges</t>
  </si>
  <si>
    <t xml:space="preserve">Nu - réel</t>
  </si>
  <si>
    <t xml:space="preserve">Nu micro foncier</t>
  </si>
  <si>
    <t xml:space="preserve">Meublé - micro BIC</t>
  </si>
  <si>
    <t xml:space="preserve">Nu réel</t>
  </si>
  <si>
    <t xml:space="preserve">Meublé - réel</t>
  </si>
  <si>
    <t xml:space="preserve">Meublé micro BIC</t>
  </si>
  <si>
    <t xml:space="preserve">Meublé réél</t>
  </si>
  <si>
    <t xml:space="preserve">Trésorerie</t>
  </si>
  <si>
    <t xml:space="preserve">NU - micro foncier</t>
  </si>
  <si>
    <t xml:space="preserve">Cash mensuel (après imposition)</t>
  </si>
  <si>
    <t xml:space="preserve">Loyer annuel</t>
  </si>
  <si>
    <t xml:space="preserve">Charge annuelle</t>
  </si>
  <si>
    <t xml:space="preserve">Échéances annuelles du prêt</t>
  </si>
  <si>
    <t xml:space="preserve">Coût impôt</t>
  </si>
  <si>
    <t xml:space="preserve">Comparatif des régimes</t>
  </si>
  <si>
    <t xml:space="preserve">Charges déductibles</t>
  </si>
  <si>
    <t xml:space="preserve">Intérèts d'emprunts</t>
  </si>
  <si>
    <t xml:space="preserve">Amortissements</t>
  </si>
  <si>
    <t xml:space="preserve">Total charges déductibles</t>
  </si>
  <si>
    <t xml:space="preserve">Impôt sur revenus locatifs</t>
  </si>
  <si>
    <t xml:space="preserve">Cash Flow</t>
  </si>
  <si>
    <t xml:space="preserve">Revenus</t>
  </si>
  <si>
    <t xml:space="preserve">Capital de la SCI (€)</t>
  </si>
  <si>
    <t xml:space="preserve">Associé N°1</t>
  </si>
  <si>
    <t xml:space="preserve">Associé N°2</t>
  </si>
  <si>
    <t xml:space="preserve">Associé N°3</t>
  </si>
  <si>
    <t xml:space="preserve">Associé N°4</t>
  </si>
  <si>
    <t xml:space="preserve">Nombre de parts détenues  (%)</t>
  </si>
  <si>
    <t xml:space="preserve">Capital détenu dans la SCI (€)</t>
  </si>
  <si>
    <t xml:space="preserve">Nombre de parts fiscales</t>
  </si>
  <si>
    <t xml:space="preserve">Pour une location non meublée</t>
  </si>
  <si>
    <r>
      <rPr>
        <b val="true"/>
        <sz val="12"/>
        <color rgb="FF000000"/>
        <rFont val="Calibri"/>
        <family val="2"/>
        <charset val="1"/>
      </rPr>
      <t xml:space="preserve">SCI à l'IS </t>
    </r>
    <r>
      <rPr>
        <sz val="12"/>
        <color rgb="FF000000"/>
        <rFont val="Calibri"/>
        <family val="2"/>
        <charset val="1"/>
      </rPr>
      <t xml:space="preserve">: </t>
    </r>
    <r>
      <rPr>
        <b val="true"/>
        <sz val="12"/>
        <color rgb="FF000000"/>
        <rFont val="Calibri"/>
        <family val="2"/>
        <charset val="1"/>
      </rPr>
      <t xml:space="preserve">cash mensuel </t>
    </r>
    <r>
      <rPr>
        <sz val="12"/>
        <color rgb="FF000000"/>
        <rFont val="Calibri"/>
        <family val="2"/>
        <charset val="1"/>
      </rPr>
      <t xml:space="preserve">calculé sur la base de dividendes distribués, à hauteur de :</t>
    </r>
  </si>
  <si>
    <t xml:space="preserve">Déficits imputables sur revenu global</t>
  </si>
  <si>
    <t xml:space="preserve">Impôt à payer pour votre investissement</t>
  </si>
  <si>
    <t xml:space="preserve">Pour une location non meublée OU meublée</t>
  </si>
  <si>
    <t xml:space="preserve">Chiffre d'Affaires de la SCI</t>
  </si>
  <si>
    <t xml:space="preserve">Résultat SCI avant impôt</t>
  </si>
  <si>
    <t xml:space="preserve">Impôt sur les bénéfices de la SCI</t>
  </si>
  <si>
    <t xml:space="preserve">Impôt CRL</t>
  </si>
  <si>
    <t xml:space="preserve">Montant Net de l'impôt de la SCI</t>
  </si>
  <si>
    <t xml:space="preserve">Résultat SCI après impôt</t>
  </si>
  <si>
    <t xml:space="preserve">Réserve légale</t>
  </si>
  <si>
    <t xml:space="preserve">Résultat distribuable aux associés</t>
  </si>
  <si>
    <t xml:space="preserve">Comment souhaitez-vous affecter le résultat ?</t>
  </si>
  <si>
    <t xml:space="preserve">Dividende brut</t>
  </si>
  <si>
    <r>
      <rPr>
        <b val="true"/>
        <u val="single"/>
        <sz val="12"/>
        <color rgb="FFFF0000"/>
        <rFont val="Calibri"/>
        <family val="2"/>
        <charset val="1"/>
      </rPr>
      <t xml:space="preserve">ATTENTION</t>
    </r>
    <r>
      <rPr>
        <sz val="12"/>
        <color rgb="FF000000"/>
        <rFont val="Calibri"/>
        <family val="2"/>
        <charset val="1"/>
      </rPr>
      <t xml:space="preserve"> : vous ne pouvez distribuer les dividendes que si la trésorerie de la SCI est suffisante. </t>
    </r>
  </si>
  <si>
    <t xml:space="preserve">Réserve de la société</t>
  </si>
  <si>
    <t xml:space="preserve">Trésorerie de la SCI :</t>
  </si>
  <si>
    <t xml:space="preserve">Impôt sur dividende</t>
  </si>
  <si>
    <t xml:space="preserve">Dividende Net</t>
  </si>
  <si>
    <t xml:space="preserve">Abattement 40%</t>
  </si>
  <si>
    <t xml:space="preserve">Dividende imposable</t>
  </si>
  <si>
    <t xml:space="preserve">Impôt à payer sur dividende</t>
  </si>
  <si>
    <t xml:space="preserve">Trésorerie année 1 - SCI à l'IR</t>
  </si>
  <si>
    <t xml:space="preserve">Trésorerie année 1 - SCI à l'IS</t>
  </si>
  <si>
    <t xml:space="preserve">Impôt de la SCI</t>
  </si>
  <si>
    <t xml:space="preserve">Trésorerie de la SCI</t>
  </si>
  <si>
    <t xml:space="preserve">Coût impôt des bénéfices imposables</t>
  </si>
  <si>
    <t xml:space="preserve">Avec le choix fiscal 1</t>
  </si>
  <si>
    <t xml:space="preserve">Avec le choix fiscal 2</t>
  </si>
  <si>
    <t xml:space="preserve">Graph Cash mensuel après imposition</t>
  </si>
  <si>
    <t xml:space="preserve">SCI à l'IR</t>
  </si>
  <si>
    <t xml:space="preserve">SCI à l'IS</t>
  </si>
  <si>
    <t xml:space="preserve">Montants à reporter sur la déclaration n° 2042</t>
  </si>
  <si>
    <t xml:space="preserve">Revenus nets </t>
  </si>
  <si>
    <t xml:space="preserve">Part du déficit imputable sur vos revenus fonciers</t>
  </si>
  <si>
    <t xml:space="preserve">Part du déficit imputable sur votre revenu global</t>
  </si>
  <si>
    <t xml:space="preserve">Régime non meublé au réel</t>
  </si>
  <si>
    <t xml:space="preserve">Propriétés rurales et urbaines et Nues-propriétés</t>
  </si>
  <si>
    <t xml:space="preserve">7A</t>
  </si>
  <si>
    <t xml:space="preserve">7B</t>
  </si>
  <si>
    <t xml:space="preserve">7C</t>
  </si>
  <si>
    <t xml:space="preserve">Synthèse fiscale</t>
  </si>
  <si>
    <t xml:space="preserve">7D</t>
  </si>
  <si>
    <t xml:space="preserve">7E</t>
  </si>
  <si>
    <t xml:space="preserve">N° ligne :</t>
  </si>
  <si>
    <t xml:space="preserve">Total des revenus bruts</t>
  </si>
  <si>
    <t xml:space="preserve">Déficit imputable sur les revenus fonciers</t>
  </si>
  <si>
    <t xml:space="preserve">4BB</t>
  </si>
  <si>
    <t xml:space="preserve">Total des intérèts d'emprunt</t>
  </si>
  <si>
    <t xml:space="preserve">Déficit imputable sur le revenu global</t>
  </si>
  <si>
    <t xml:space="preserve">4BC</t>
  </si>
  <si>
    <t xml:space="preserve">Total des frais et charges</t>
  </si>
  <si>
    <t xml:space="preserve">Bénéfice</t>
  </si>
  <si>
    <t xml:space="preserve">4BA</t>
  </si>
  <si>
    <t xml:space="preserve">Régime meublé au réel</t>
  </si>
  <si>
    <t xml:space="preserve">Total frais, charges, amortissement</t>
  </si>
  <si>
    <t xml:space="preserve">Prix d'achat (hors frais)</t>
  </si>
  <si>
    <t xml:space="preserve">Prix de revente</t>
  </si>
  <si>
    <t xml:space="preserve">Plus-value brut</t>
  </si>
  <si>
    <t xml:space="preserve">Plus-value nette avant imposition</t>
  </si>
  <si>
    <t xml:space="preserve">Durée de détention du bien</t>
  </si>
  <si>
    <t xml:space="preserve">Achat du bien</t>
  </si>
  <si>
    <t xml:space="preserve">+ 1 an</t>
  </si>
  <si>
    <t xml:space="preserve">+ 2 ans</t>
  </si>
  <si>
    <t xml:space="preserve">+ 3 ans</t>
  </si>
  <si>
    <t xml:space="preserve">+ 4 ans</t>
  </si>
  <si>
    <t xml:space="preserve">+ 5 ans</t>
  </si>
  <si>
    <t xml:space="preserve">+ 6 ans</t>
  </si>
  <si>
    <t xml:space="preserve">+ 7 ans</t>
  </si>
  <si>
    <t xml:space="preserve">+ 8 ans</t>
  </si>
  <si>
    <t xml:space="preserve">+ 9 ans</t>
  </si>
  <si>
    <t xml:space="preserve">+ 10 ans</t>
  </si>
  <si>
    <t xml:space="preserve">+ 11 ans</t>
  </si>
  <si>
    <t xml:space="preserve">+ 12 ans</t>
  </si>
  <si>
    <t xml:space="preserve">+ 13 ans</t>
  </si>
  <si>
    <t xml:space="preserve">+ 14 ans</t>
  </si>
  <si>
    <t xml:space="preserve">+ 15 ans</t>
  </si>
  <si>
    <t xml:space="preserve">+ 16 ans</t>
  </si>
  <si>
    <t xml:space="preserve">+ 17 ans</t>
  </si>
  <si>
    <t xml:space="preserve">+ 18 ans</t>
  </si>
  <si>
    <t xml:space="preserve">+ 19 ans</t>
  </si>
  <si>
    <t xml:space="preserve">+ 20 ans</t>
  </si>
  <si>
    <t xml:space="preserve">+ 21 ans</t>
  </si>
  <si>
    <t xml:space="preserve">+ 22 ans</t>
  </si>
  <si>
    <t xml:space="preserve">+ 23 ans</t>
  </si>
  <si>
    <t xml:space="preserve">+ 24 ans</t>
  </si>
  <si>
    <t xml:space="preserve">+ 25 ans</t>
  </si>
  <si>
    <t xml:space="preserve">+ 26 ans</t>
  </si>
  <si>
    <t xml:space="preserve">+ 27 ans</t>
  </si>
  <si>
    <t xml:space="preserve">+ 28 ans</t>
  </si>
  <si>
    <t xml:space="preserve">+ 29 ans</t>
  </si>
  <si>
    <t xml:space="preserve">+ 30 ans</t>
  </si>
  <si>
    <t xml:space="preserve">+ 31 ans</t>
  </si>
  <si>
    <t xml:space="preserve">+ 32 ans</t>
  </si>
  <si>
    <t xml:space="preserve">Abbatement sur l'impôt</t>
  </si>
  <si>
    <t xml:space="preserve">Abbatement total revenu</t>
  </si>
  <si>
    <t xml:space="preserve">Base imposable sur le revenu</t>
  </si>
  <si>
    <t xml:space="preserve">Impôt sur revenu</t>
  </si>
  <si>
    <t xml:space="preserve">Abbatement sur les PS</t>
  </si>
  <si>
    <t xml:space="preserve">Abbatement total PS</t>
  </si>
  <si>
    <t xml:space="preserve">Base imposable PS</t>
  </si>
  <si>
    <t xml:space="preserve">PS à régler</t>
  </si>
  <si>
    <t xml:space="preserve">Total impôt sur plus-value</t>
  </si>
  <si>
    <t xml:space="preserve">Plus-value après imposition</t>
  </si>
  <si>
    <t xml:space="preserve">Plus-value avant imposition</t>
  </si>
  <si>
    <t xml:space="preserve">Durée de détention</t>
  </si>
  <si>
    <t xml:space="preserve">Abbatement impôt</t>
  </si>
  <si>
    <t xml:space="preserve">Abbatement sur les PV</t>
  </si>
  <si>
    <t xml:space="preserve">Moins de 6 ans</t>
  </si>
  <si>
    <t xml:space="preserve">Entre 6 et 21 ans</t>
  </si>
  <si>
    <t xml:space="preserve">Pour la 22ème année</t>
  </si>
  <si>
    <t xml:space="preserve">Au-delà de 22 ans</t>
  </si>
  <si>
    <t xml:space="preserve">Exonération d'impôts</t>
  </si>
  <si>
    <t xml:space="preserve">Au-delà de 30 ans</t>
  </si>
  <si>
    <t xml:space="preserve">Impôt sur le revenu des plus-value</t>
  </si>
  <si>
    <t xml:space="preserve">Prélèvements sociaux sur plus-value</t>
  </si>
  <si>
    <t xml:space="preserve">Interets 1er année</t>
  </si>
  <si>
    <t xml:space="preserve">Coût total du crédit</t>
  </si>
  <si>
    <t xml:space="preserve">Taux d'intérêt mensuel %</t>
  </si>
  <si>
    <t xml:space="preserve">Capital 1er année</t>
  </si>
  <si>
    <t xml:space="preserve">Dont coût total assurance</t>
  </si>
  <si>
    <t xml:space="preserve">Taux d'assurance %</t>
  </si>
  <si>
    <t xml:space="preserve">Mois</t>
  </si>
  <si>
    <t xml:space="preserve">Capital</t>
  </si>
  <si>
    <t xml:space="preserve">Échéances
HORS assurance</t>
  </si>
  <si>
    <t xml:space="preserve">Échéances
AVEC assurance</t>
  </si>
  <si>
    <t xml:space="preserve">Intérets</t>
  </si>
  <si>
    <t xml:space="preserve">Capital remboursé</t>
  </si>
  <si>
    <t xml:space="preserve">Capital restant du</t>
  </si>
  <si>
    <t xml:space="preserve">Capital total remboursé</t>
  </si>
  <si>
    <t xml:space="preserve">Intérets remboursés</t>
  </si>
  <si>
    <t xml:space="preserve">kjhnkn1</t>
  </si>
  <si>
    <t xml:space="preserve">bv</t>
  </si>
  <si>
    <t xml:space="preserve">Oui </t>
  </si>
  <si>
    <t xml:space="preserve">Ne pas toucher!!!!!</t>
  </si>
</sst>
</file>

<file path=xl/styles.xml><?xml version="1.0" encoding="utf-8"?>
<styleSheet xmlns="http://schemas.openxmlformats.org/spreadsheetml/2006/main">
  <numFmts count="28">
    <numFmt numFmtId="164" formatCode="@"/>
    <numFmt numFmtId="165" formatCode="#,##0&quot; €&quot;"/>
    <numFmt numFmtId="166" formatCode="General"/>
    <numFmt numFmtId="167" formatCode="_(\£* #,##0.00_);_(\£* \(#,##0.00\);_(\£* \-??_);_(@_)"/>
    <numFmt numFmtId="168" formatCode="_-* #,##0.00\ _€_-;\-* #,##0.00\ _€_-;_-* \-??\ _€_-;_-@_-"/>
    <numFmt numFmtId="169" formatCode="0%"/>
    <numFmt numFmtId="170" formatCode="0.00%"/>
    <numFmt numFmtId="171" formatCode="_-* #,##0.00\ [$€-40C]_-;\-* #,##0.00\ [$€-40C]_-;_-* \-??\ [$€-40C]_-;_-@_-"/>
    <numFmt numFmtId="172" formatCode="_-* #,##0\ [$€-40C]_-;\-* #,##0\ [$€-40C]_-;_-* &quot;- &quot;[$€-40C]_-;_-@_-"/>
    <numFmt numFmtId="173" formatCode="0.000%"/>
    <numFmt numFmtId="174" formatCode="General"/>
    <numFmt numFmtId="175" formatCode="_ * #,##0.00_)\ [$€-1]_ ;_ * \(#,##0.00&quot;) &quot;[$€-1]_ ;_ * \-??_)\ [$€-1]_ ;_ @_ "/>
    <numFmt numFmtId="176" formatCode="#,##0.00\ [$€-1]"/>
    <numFmt numFmtId="177" formatCode="#,##0.00&quot; €&quot;"/>
    <numFmt numFmtId="178" formatCode="#,##0"/>
    <numFmt numFmtId="179" formatCode="0.00"/>
    <numFmt numFmtId="180" formatCode="#,##0.000000000000"/>
    <numFmt numFmtId="181" formatCode="#,##0\ [$€-1]"/>
    <numFmt numFmtId="182" formatCode="#,##0.00\ [$€-40C]"/>
    <numFmt numFmtId="183" formatCode="_-* #,##0&quot; €&quot;_-;\-* #,##0&quot; €&quot;_-;_-* &quot;- €&quot;_-;_-@_-"/>
    <numFmt numFmtId="184" formatCode="0"/>
    <numFmt numFmtId="185" formatCode="#,##0\ _€"/>
    <numFmt numFmtId="186" formatCode="#\ ##0&quot; €&quot;"/>
    <numFmt numFmtId="187" formatCode="#,##0&quot; €&quot;;[RED]\-#,##0&quot; €&quot;"/>
    <numFmt numFmtId="188" formatCode="0.0%"/>
    <numFmt numFmtId="189" formatCode="#,##0.00"/>
    <numFmt numFmtId="190" formatCode="General;;;"/>
    <numFmt numFmtId="191" formatCode="General;;;"/>
  </numFmts>
  <fonts count="90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6"/>
      <color rgb="FF000000"/>
      <name val="Calibri"/>
      <family val="2"/>
      <charset val="1"/>
    </font>
    <font>
      <b val="true"/>
      <i val="true"/>
      <sz val="12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b val="true"/>
      <sz val="18"/>
      <color rgb="FFFFFFFF"/>
      <name val="Calibri"/>
      <family val="0"/>
    </font>
    <font>
      <b val="true"/>
      <i val="true"/>
      <sz val="11"/>
      <color rgb="FFFF0000"/>
      <name val="Calibri"/>
      <family val="0"/>
    </font>
    <font>
      <b val="true"/>
      <sz val="10"/>
      <color rgb="FF000000"/>
      <name val="Calibri"/>
      <family val="0"/>
    </font>
    <font>
      <i val="true"/>
      <sz val="8"/>
      <color rgb="FF000000"/>
      <name val="Calibri"/>
      <family val="0"/>
    </font>
    <font>
      <sz val="14"/>
      <color rgb="FFFFFFFF"/>
      <name val="Calibri"/>
      <family val="0"/>
    </font>
    <font>
      <b val="true"/>
      <sz val="16"/>
      <color rgb="FFFFFFFF"/>
      <name val="Calibri"/>
      <family val="0"/>
    </font>
    <font>
      <b val="true"/>
      <sz val="14"/>
      <color rgb="FFFFFFFF"/>
      <name val="Calibri"/>
      <family val="0"/>
    </font>
    <font>
      <b val="true"/>
      <i val="true"/>
      <sz val="16"/>
      <color rgb="FF000000"/>
      <name val="Calibri"/>
      <family val="2"/>
      <charset val="1"/>
    </font>
    <font>
      <i val="true"/>
      <sz val="12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u val="single"/>
      <sz val="10"/>
      <color rgb="FF000000"/>
      <name val="Calibri"/>
      <family val="2"/>
      <charset val="1"/>
    </font>
    <font>
      <b val="true"/>
      <i val="true"/>
      <sz val="10.5"/>
      <color rgb="FFFF0000"/>
      <name val="Calibri"/>
      <family val="0"/>
    </font>
    <font>
      <sz val="11"/>
      <color rgb="FF000000"/>
      <name val="Calibri"/>
      <family val="0"/>
    </font>
    <font>
      <u val="single"/>
      <sz val="11"/>
      <color rgb="FF006EAC"/>
      <name val="Calibri"/>
      <family val="0"/>
    </font>
    <font>
      <sz val="10"/>
      <color rgb="FF000000"/>
      <name val="Calibri"/>
      <family val="2"/>
    </font>
    <font>
      <b val="true"/>
      <sz val="10"/>
      <color rgb="FF5B9BD5"/>
      <name val="Calibri"/>
      <family val="2"/>
    </font>
    <font>
      <b val="true"/>
      <sz val="10"/>
      <color rgb="FFED7D31"/>
      <name val="Calibri"/>
      <family val="2"/>
    </font>
    <font>
      <b val="true"/>
      <sz val="10"/>
      <color rgb="FFA5A5A5"/>
      <name val="Calibri"/>
      <family val="2"/>
    </font>
    <font>
      <b val="true"/>
      <sz val="10"/>
      <color rgb="FFFFC000"/>
      <name val="Calibri"/>
      <family val="2"/>
    </font>
    <font>
      <b val="true"/>
      <sz val="10"/>
      <color rgb="FF4472C4"/>
      <name val="Calibri"/>
      <family val="2"/>
    </font>
    <font>
      <b val="true"/>
      <sz val="10"/>
      <color rgb="FF70AD47"/>
      <name val="Calibri"/>
      <family val="2"/>
    </font>
    <font>
      <b val="true"/>
      <sz val="10"/>
      <color rgb="FF255E91"/>
      <name val="Calibri"/>
      <family val="2"/>
    </font>
    <font>
      <b val="true"/>
      <sz val="10"/>
      <color rgb="FF636363"/>
      <name val="Calibri"/>
      <family val="2"/>
    </font>
    <font>
      <b val="true"/>
      <sz val="10"/>
      <color rgb="FF997300"/>
      <name val="Calibri"/>
      <family val="2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sz val="5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u val="single"/>
      <sz val="10"/>
      <color rgb="FF000000"/>
      <name val="Tahoma"/>
      <family val="2"/>
      <charset val="1"/>
    </font>
    <font>
      <b val="true"/>
      <u val="single"/>
      <sz val="9"/>
      <color rgb="FF000000"/>
      <name val="Tahoma"/>
      <family val="2"/>
      <charset val="1"/>
    </font>
    <font>
      <b val="true"/>
      <sz val="11"/>
      <color rgb="FFFF0000"/>
      <name val="Calibri"/>
      <family val="0"/>
    </font>
    <font>
      <b val="true"/>
      <sz val="10"/>
      <color rgb="FF00B050"/>
      <name val="Calibri"/>
      <family val="0"/>
    </font>
    <font>
      <sz val="10"/>
      <color rgb="FF000000"/>
      <name val="Calibri"/>
      <family val="0"/>
    </font>
    <font>
      <b val="true"/>
      <sz val="18"/>
      <color rgb="FF000000"/>
      <name val="Calibri"/>
      <family val="2"/>
    </font>
    <font>
      <sz val="11"/>
      <color rgb="FFFF0000"/>
      <name val="Calibri"/>
      <family val="0"/>
    </font>
    <font>
      <sz val="12"/>
      <color rgb="FF000000"/>
      <name val="Calibri"/>
      <family val="2"/>
    </font>
    <font>
      <sz val="10"/>
      <color rgb="FFFF0000"/>
      <name val="Calibri"/>
      <family val="0"/>
    </font>
    <font>
      <sz val="10"/>
      <color rgb="FF00B050"/>
      <name val="Calibri"/>
      <family val="0"/>
    </font>
    <font>
      <b val="true"/>
      <sz val="11"/>
      <color rgb="FF000000"/>
      <name val="Calibri"/>
      <family val="0"/>
    </font>
    <font>
      <u val="single"/>
      <sz val="11"/>
      <color rgb="FF000000"/>
      <name val="Calibri"/>
      <family val="0"/>
    </font>
    <font>
      <sz val="11"/>
      <color rgb="FF006EAC"/>
      <name val="Calibri"/>
      <family val="0"/>
    </font>
    <font>
      <b val="true"/>
      <sz val="11"/>
      <color rgb="FFFFFFFF"/>
      <name val="Calibri"/>
      <family val="0"/>
    </font>
    <font>
      <sz val="12"/>
      <color rgb="FFFFFFFF"/>
      <name val="Calibri"/>
      <family val="0"/>
    </font>
    <font>
      <sz val="11"/>
      <color rgb="FFFFFFFF"/>
      <name val="Calibri"/>
      <family val="0"/>
    </font>
    <font>
      <sz val="9"/>
      <color rgb="FF404040"/>
      <name val="Calibri"/>
      <family val="2"/>
    </font>
    <font>
      <b val="true"/>
      <sz val="10"/>
      <color rgb="FF595959"/>
      <name val="Calibri"/>
      <family val="2"/>
    </font>
    <font>
      <sz val="12"/>
      <color rgb="FF595959"/>
      <name val="Calibri"/>
      <family val="2"/>
    </font>
    <font>
      <sz val="9"/>
      <color rgb="FF92D050"/>
      <name val="Calibri"/>
      <family val="2"/>
    </font>
    <font>
      <sz val="9"/>
      <color rgb="FFED7D31"/>
      <name val="Calibri"/>
      <family val="2"/>
    </font>
    <font>
      <sz val="9"/>
      <color rgb="FF4EC9F4"/>
      <name val="Calibri"/>
      <family val="2"/>
    </font>
    <font>
      <sz val="9"/>
      <color rgb="FF595959"/>
      <name val="Calibri"/>
      <family val="2"/>
    </font>
    <font>
      <u val="single"/>
      <sz val="12"/>
      <color rgb="FFFFFFFF"/>
      <name val="Calibri"/>
      <family val="0"/>
    </font>
    <font>
      <i val="true"/>
      <sz val="10"/>
      <color rgb="FF000000"/>
      <name val="Calibri"/>
      <family val="2"/>
      <charset val="1"/>
    </font>
    <font>
      <b val="true"/>
      <u val="single"/>
      <sz val="12"/>
      <color rgb="FFFF0000"/>
      <name val="Calibri"/>
      <family val="2"/>
      <charset val="1"/>
    </font>
    <font>
      <b val="true"/>
      <u val="single"/>
      <sz val="11"/>
      <color rgb="FFFFFFFF"/>
      <name val="Calibri"/>
      <family val="0"/>
    </font>
    <font>
      <b val="true"/>
      <sz val="12"/>
      <color rgb="FF000000"/>
      <name val="Calibri"/>
      <family val="0"/>
    </font>
    <font>
      <b val="true"/>
      <sz val="10"/>
      <color rgb="FFFFFFFF"/>
      <name val="Calibri"/>
      <family val="0"/>
    </font>
    <font>
      <b val="true"/>
      <sz val="10"/>
      <color rgb="FFFF0000"/>
      <name val="Calibri"/>
      <family val="0"/>
    </font>
    <font>
      <b val="true"/>
      <u val="single"/>
      <sz val="10"/>
      <color rgb="FFFF0000"/>
      <name val="Calibri"/>
      <family val="0"/>
    </font>
    <font>
      <b val="true"/>
      <sz val="18"/>
      <color rgb="FF595959"/>
      <name val="Calibri"/>
      <family val="2"/>
    </font>
    <font>
      <sz val="10"/>
      <color rgb="FF595959"/>
      <name val="Calibri"/>
      <family val="2"/>
    </font>
    <font>
      <b val="true"/>
      <u val="single"/>
      <sz val="9"/>
      <color rgb="FF000000"/>
      <name val="Calibri"/>
      <family val="0"/>
    </font>
    <font>
      <sz val="9"/>
      <color rgb="FF000000"/>
      <name val="Calibri"/>
      <family val="0"/>
    </font>
    <font>
      <b val="true"/>
      <sz val="9"/>
      <color rgb="FF000000"/>
      <name val="Calibri"/>
      <family val="0"/>
    </font>
    <font>
      <b val="true"/>
      <u val="single"/>
      <sz val="9"/>
      <color rgb="FFC00000"/>
      <name val="Calibri"/>
      <family val="0"/>
    </font>
    <font>
      <b val="true"/>
      <sz val="14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8"/>
      <color rgb="FF0070C0"/>
      <name val="Calibri"/>
      <family val="2"/>
    </font>
    <font>
      <i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6"/>
      <color rgb="FF000000"/>
      <name val="Calibri"/>
      <family val="0"/>
    </font>
    <font>
      <i val="true"/>
      <sz val="12"/>
      <color rgb="FF000000"/>
      <name val="Calibri"/>
      <family val="0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4B183"/>
        <bgColor rgb="FFFFC7CE"/>
      </patternFill>
    </fill>
    <fill>
      <patternFill patternType="solid">
        <fgColor rgb="FFDEEBF7"/>
        <bgColor rgb="FFCCECFF"/>
      </patternFill>
    </fill>
    <fill>
      <patternFill patternType="solid">
        <fgColor rgb="FFFFFF00"/>
        <bgColor rgb="FFFFC000"/>
      </patternFill>
    </fill>
    <fill>
      <patternFill patternType="solid">
        <fgColor rgb="FF66FF33"/>
        <bgColor rgb="FF3BE14F"/>
      </patternFill>
    </fill>
    <fill>
      <patternFill patternType="solid">
        <fgColor rgb="FFD9D9D9"/>
        <bgColor rgb="FFDEEBF7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6EFCE"/>
      </patternFill>
    </fill>
    <fill>
      <patternFill patternType="solid">
        <fgColor rgb="FFCCECFF"/>
        <bgColor rgb="FFDEEBF7"/>
      </patternFill>
    </fill>
    <fill>
      <patternFill patternType="solid">
        <fgColor rgb="FFFFCCFF"/>
        <bgColor rgb="FFFFC7CE"/>
      </patternFill>
    </fill>
    <fill>
      <patternFill patternType="solid">
        <fgColor rgb="FFC5E0B4"/>
        <bgColor rgb="FFC6EFCE"/>
      </patternFill>
    </fill>
    <fill>
      <patternFill patternType="solid">
        <fgColor rgb="FFFF0000"/>
        <bgColor rgb="FFC00000"/>
      </patternFill>
    </fill>
    <fill>
      <patternFill patternType="solid">
        <fgColor rgb="FFE2F0D9"/>
        <bgColor rgb="FFDEEBF7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4"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11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9"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8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9" fontId="0" fillId="2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71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8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0" fillId="2" borderId="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71" fontId="0" fillId="2" borderId="3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2" borderId="3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0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2" fontId="9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4" fontId="0" fillId="2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0" fillId="4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2" fontId="10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1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0" fillId="2" borderId="0" xfId="19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0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2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6" fontId="19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6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6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77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8" fillId="4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4" borderId="5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8" fillId="4" borderId="4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6" fontId="0" fillId="4" borderId="5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0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0" fillId="3" borderId="11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8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1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0" fillId="3" borderId="12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78" fontId="9" fillId="2" borderId="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8" fontId="0" fillId="3" borderId="12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74" fontId="9" fillId="2" borderId="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9" fontId="0" fillId="3" borderId="12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79" fontId="0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9" fillId="2" borderId="7" xfId="19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0" fillId="4" borderId="7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78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9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10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2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77" fontId="2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3" borderId="12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77" fontId="20" fillId="2" borderId="7" xfId="17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9" fillId="4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20" fillId="2" borderId="7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81" fontId="0" fillId="3" borderId="12" xfId="17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7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82" fontId="8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6" fontId="8" fillId="4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4" borderId="16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10" fillId="2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1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7" fontId="0" fillId="2" borderId="7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8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7" fontId="8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3" borderId="18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0" fillId="2" borderId="0" xfId="0" applyFont="false" applyBorder="false" applyAlignment="true" applyProtection="true">
      <alignment horizontal="general" vertical="center" textRotation="0" wrapText="false" indent="0" shrinkToFit="false"/>
      <protection locked="false" hidden="true"/>
    </xf>
    <xf numFmtId="166" fontId="0" fillId="2" borderId="19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5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8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4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3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0" fillId="2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0" fillId="2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83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7" fontId="9" fillId="2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8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8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9" fillId="2" borderId="7" xfId="19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8" fillId="4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7" fontId="8" fillId="2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7" fontId="8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8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7" fontId="8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9" fillId="2" borderId="9" xfId="19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8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" fillId="4" borderId="12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45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8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2" xfId="21"/>
    <cellStyle name="Milliers 2" xfId="22"/>
    <cellStyle name="Normal 4" xfId="23"/>
    <cellStyle name="*unknown*" xfId="20" builtinId="8"/>
  </cellStyles>
  <dxfs count="29">
    <dxf>
      <fill>
        <patternFill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FF0000"/>
      </font>
      <numFmt numFmtId="164" formatCode="@"/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b val="1"/>
        <i val="0"/>
        <color rgb="FFFF0000"/>
      </font>
      <numFmt numFmtId="165" formatCode="#,##0&quot; €&quot;"/>
    </dxf>
    <dxf>
      <font>
        <b val="1"/>
        <i val="0"/>
        <color rgb="FF00B050"/>
      </font>
      <numFmt numFmtId="165" formatCode="#,##0&quot; €&quot;"/>
    </dxf>
    <dxf>
      <font>
        <b val="1"/>
        <i val="0"/>
        <color rgb="FFFF0000"/>
      </font>
      <numFmt numFmtId="165" formatCode="#,##0&quot; €&quot;"/>
    </dxf>
    <dxf>
      <font>
        <b val="1"/>
        <i val="0"/>
        <color rgb="FF00B050"/>
      </font>
      <numFmt numFmtId="165" formatCode="#,##0&quot; €&quot;"/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b val="1"/>
        <i val="0"/>
        <color rgb="FFFF0000"/>
      </font>
      <numFmt numFmtId="165" formatCode="#,##0&quot; €&quot;"/>
    </dxf>
    <dxf>
      <font>
        <b val="1"/>
        <i val="0"/>
        <color rgb="FF00B050"/>
      </font>
      <numFmt numFmtId="165" formatCode="#,##0&quot; €&quot;"/>
    </dxf>
    <dxf>
      <font>
        <b val="1"/>
        <i val="0"/>
        <color rgb="FFFF0000"/>
      </font>
      <numFmt numFmtId="165" formatCode="#,##0&quot; €&quot;"/>
    </dxf>
    <dxf>
      <font>
        <b val="1"/>
        <i val="0"/>
        <color rgb="FF00B050"/>
      </font>
      <numFmt numFmtId="165" formatCode="#,##0&quot; €&quot;"/>
    </dxf>
    <dxf>
      <font>
        <color rgb="FFFF0000"/>
      </font>
    </dxf>
    <dxf>
      <font>
        <color rgb="FF00B050"/>
      </font>
    </dxf>
  </dxfs>
  <colors>
    <indexedColors>
      <rgbColor rgb="FF000000"/>
      <rgbColor rgb="FFFFFFFF"/>
      <rgbColor rgb="FFFF0000"/>
      <rgbColor rgb="FF3BE14F"/>
      <rgbColor rgb="FF0000FF"/>
      <rgbColor rgb="FFFFFF00"/>
      <rgbColor rgb="FFFF00FF"/>
      <rgbColor rgb="FF00B0F0"/>
      <rgbColor rgb="FF9C0006"/>
      <rgbColor rgb="FF006100"/>
      <rgbColor rgb="FF000080"/>
      <rgbColor rgb="FF997300"/>
      <rgbColor rgb="FF800080"/>
      <rgbColor rgb="FF006EAC"/>
      <rgbColor rgb="FFC5E0B4"/>
      <rgbColor rgb="FF8B8B8B"/>
      <rgbColor rgb="FFA6A6A6"/>
      <rgbColor rgb="FF7030A0"/>
      <rgbColor rgb="FFFFFFCC"/>
      <rgbColor rgb="FFCCECFF"/>
      <rgbColor rgb="FF660066"/>
      <rgbColor rgb="FFFF66FF"/>
      <rgbColor rgb="FF0563C1"/>
      <rgbColor rgb="FFD9D9D9"/>
      <rgbColor rgb="FF000080"/>
      <rgbColor rgb="FFFF00FF"/>
      <rgbColor rgb="FF66FF33"/>
      <rgbColor rgb="FF5B9BD5"/>
      <rgbColor rgb="FF800080"/>
      <rgbColor rgb="FFC00000"/>
      <rgbColor rgb="FF0070C0"/>
      <rgbColor rgb="FF0000FF"/>
      <rgbColor rgb="FF00C7DD"/>
      <rgbColor rgb="FFDEEBF7"/>
      <rgbColor rgb="FFCCFFCC"/>
      <rgbColor rgb="FFE2F0D9"/>
      <rgbColor rgb="FFC6EFCE"/>
      <rgbColor rgb="FFF4B183"/>
      <rgbColor rgb="FFFFCCFF"/>
      <rgbColor rgb="FFFFC7CE"/>
      <rgbColor rgb="FF4472C4"/>
      <rgbColor rgb="FF4EC9F4"/>
      <rgbColor rgb="FF92D050"/>
      <rgbColor rgb="FFFFC000"/>
      <rgbColor rgb="FF70AD47"/>
      <rgbColor rgb="FFED7D31"/>
      <rgbColor rgb="FF636363"/>
      <rgbColor rgb="FFA5A5A5"/>
      <rgbColor rgb="FF003366"/>
      <rgbColor rgb="FF00B050"/>
      <rgbColor rgb="FF003300"/>
      <rgbColor rgb="FF333300"/>
      <rgbColor rgb="FF9E480E"/>
      <rgbColor rgb="FF595959"/>
      <rgbColor rgb="FF255E91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75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layout>
        <c:manualLayout>
          <c:layoutTarget val="inner"/>
          <c:xMode val="edge"/>
          <c:yMode val="edge"/>
          <c:x val="0.190065107306487"/>
          <c:y val="0.201025891548608"/>
          <c:w val="0.623776223776224"/>
          <c:h val="0.748249470770233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5b9bd5"/>
              </a:solidFill>
              <a:ln w="0">
                <a:noFill/>
              </a:ln>
            </c:spPr>
          </c:dPt>
          <c:dPt>
            <c:idx val="1"/>
            <c:spPr>
              <a:solidFill>
                <a:srgbClr val="ed7d31"/>
              </a:solidFill>
              <a:ln w="0">
                <a:noFill/>
              </a:ln>
            </c:spPr>
          </c:dPt>
          <c:dPt>
            <c:idx val="2"/>
            <c:spPr>
              <a:solidFill>
                <a:srgbClr val="a5a5a5"/>
              </a:solidFill>
              <a:ln w="0">
                <a:noFill/>
              </a:ln>
            </c:spPr>
          </c:dPt>
          <c:dPt>
            <c:idx val="3"/>
            <c:spPr>
              <a:solidFill>
                <a:srgbClr val="ffc000"/>
              </a:solidFill>
              <a:ln w="0">
                <a:noFill/>
              </a:ln>
            </c:spPr>
          </c:dPt>
          <c:dPt>
            <c:idx val="4"/>
            <c:spPr>
              <a:solidFill>
                <a:srgbClr val="006eac"/>
              </a:solidFill>
              <a:ln w="0">
                <a:noFill/>
              </a:ln>
            </c:spPr>
          </c:dPt>
          <c:dPt>
            <c:idx val="5"/>
            <c:spPr>
              <a:solidFill>
                <a:srgbClr val="70ad47"/>
              </a:solidFill>
              <a:ln w="0">
                <a:noFill/>
              </a:ln>
            </c:spPr>
          </c:dPt>
          <c:dPt>
            <c:idx val="6"/>
            <c:spPr>
              <a:solidFill>
                <a:srgbClr val="255e91"/>
              </a:solidFill>
              <a:ln w="0">
                <a:noFill/>
              </a:ln>
            </c:spPr>
          </c:dPt>
          <c:dPt>
            <c:idx val="7"/>
            <c:spPr>
              <a:solidFill>
                <a:srgbClr val="9e480e"/>
              </a:solidFill>
              <a:ln w="0">
                <a:noFill/>
              </a:ln>
            </c:spPr>
          </c:dPt>
          <c:dPt>
            <c:idx val="8"/>
            <c:spPr>
              <a:solidFill>
                <a:srgbClr val="636363"/>
              </a:solidFill>
              <a:ln w="0">
                <a:noFill/>
              </a:ln>
            </c:spPr>
          </c:dPt>
          <c:dPt>
            <c:idx val="9"/>
            <c:spPr>
              <a:solidFill>
                <a:srgbClr val="9973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5b9bd5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a5a5a5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c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70ad47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255e91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5b9bd5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5b9bd5"/>
                        </a:solidFill>
                        <a:latin typeface="Calibri"/>
                      </a:rPr>
                      <a:t>Charges payées au Syndic
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6363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9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973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eparator>
</c:separator>
            <c:showLeaderLines val="1"/>
          </c:dLbls>
          <c:cat>
            <c:strRef>
              <c:f>'Coûts et rendement'!$E$17:$E$26</c:f>
              <c:strCache>
                <c:ptCount val="10"/>
                <c:pt idx="0">
                  <c:v>Assurance crédit </c:v>
                </c:pt>
                <c:pt idx="1">
                  <c:v>Intérêts d'emprunt</c:v>
                </c:pt>
                <c:pt idx="2">
                  <c:v>Taxe foncière</c:v>
                </c:pt>
                <c:pt idx="3">
                  <c:v>Assurance propriétaire non occupant PNO</c:v>
                </c:pt>
                <c:pt idx="4">
                  <c:v>Assurance loyers impayés GLI</c:v>
                </c:pt>
                <c:pt idx="5">
                  <c:v>Frais de mise en location</c:v>
                </c:pt>
                <c:pt idx="6">
                  <c:v>Frais de gestion sur loyers HC</c:v>
                </c:pt>
                <c:pt idx="7">
                  <c:v>Frais de comptabilité</c:v>
                </c:pt>
                <c:pt idx="8">
                  <c:v>Charges locatives</c:v>
                </c:pt>
                <c:pt idx="9">
                  <c:v>Autres charges</c:v>
                </c:pt>
              </c:strCache>
            </c:strRef>
          </c:cat>
          <c:val>
            <c:numRef>
              <c:f>'Coûts et rendement'!$F$17:$F$26</c:f>
              <c:numCache>
                <c:formatCode>General</c:formatCode>
                <c:ptCount val="10"/>
                <c:pt idx="0">
                  <c:v>185.09812</c:v>
                </c:pt>
                <c:pt idx="1">
                  <c:v>815.468943949843</c:v>
                </c:pt>
                <c:pt idx="2">
                  <c:v>800</c:v>
                </c:pt>
                <c:pt idx="3">
                  <c:v>100</c:v>
                </c:pt>
                <c:pt idx="4">
                  <c:v>320.4</c:v>
                </c:pt>
                <c:pt idx="5">
                  <c:v>150</c:v>
                </c:pt>
                <c:pt idx="6">
                  <c:v>768</c:v>
                </c:pt>
                <c:pt idx="7">
                  <c:v>320</c:v>
                </c:pt>
                <c:pt idx="8">
                  <c:v>960</c:v>
                </c:pt>
                <c:pt idx="9">
                  <c:v>30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Montant de l'impôt Net à payer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a6a6a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ed7d31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92d05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c000"/>
              </a:solidFill>
              <a:ln w="0">
                <a:noFill/>
              </a:ln>
            </c:spPr>
          </c:dPt>
          <c:dLbls>
            <c:numFmt formatCode="#\ ##0&quot; €&quot;" sourceLinked="1"/>
            <c:dLbl>
              <c:idx val="0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Fiscalité!$B$122:$B$126</c:f>
              <c:strCache>
                <c:ptCount val="5"/>
                <c:pt idx="0">
                  <c:v>Sans investir</c:v>
                </c:pt>
                <c:pt idx="1">
                  <c:v>Nu - micro foncier</c:v>
                </c:pt>
                <c:pt idx="2">
                  <c:v>Nu - réel</c:v>
                </c:pt>
                <c:pt idx="3">
                  <c:v>Meublé - micro BIC</c:v>
                </c:pt>
                <c:pt idx="4">
                  <c:v>Meublé - réel</c:v>
                </c:pt>
              </c:strCache>
            </c:strRef>
          </c:cat>
          <c:val>
            <c:numRef>
              <c:f>Fiscalité!$C$122:$C$126</c:f>
              <c:numCache>
                <c:formatCode>General</c:formatCode>
                <c:ptCount val="5"/>
                <c:pt idx="0">
                  <c:v>6412.64</c:v>
                </c:pt>
                <c:pt idx="1">
                  <c:v>9941.312</c:v>
                </c:pt>
                <c:pt idx="2">
                  <c:v>8645.68754581567</c:v>
                </c:pt>
                <c:pt idx="3">
                  <c:v>8933.12</c:v>
                </c:pt>
                <c:pt idx="4">
                  <c:v>6412.64</c:v>
                </c:pt>
              </c:numCache>
            </c:numRef>
          </c:val>
        </c:ser>
        <c:gapWidth val="150"/>
        <c:overlap val="0"/>
        <c:axId val="11363374"/>
        <c:axId val="80503613"/>
      </c:barChart>
      <c:catAx>
        <c:axId val="1136337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503613"/>
        <c:crosses val="autoZero"/>
        <c:auto val="1"/>
        <c:lblAlgn val="ctr"/>
        <c:lblOffset val="100"/>
        <c:noMultiLvlLbl val="0"/>
      </c:catAx>
      <c:valAx>
        <c:axId val="80503613"/>
        <c:scaling>
          <c:orientation val="minMax"/>
        </c:scaling>
        <c:delete val="1"/>
        <c:axPos val="l"/>
        <c:numFmt formatCode="#,##0&quot; €&quot;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363374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c7dd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Rentabilité de l'investissement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7030a0"/>
              </a:solidFill>
              <a:ln w="0">
                <a:noFill/>
              </a:ln>
            </c:spPr>
          </c:dPt>
          <c:dLbls>
            <c:numFmt formatCode="0.00%" sourceLinked="1"/>
            <c:dLbl>
              <c:idx val="0"/>
              <c:numFmt formatCode="0.0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0.0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Fiscalité!$E$122:$E$123</c:f>
              <c:strCache>
                <c:ptCount val="2"/>
                <c:pt idx="0">
                  <c:v>Brut</c:v>
                </c:pt>
                <c:pt idx="1">
                  <c:v>Nette de charges</c:v>
                </c:pt>
              </c:strCache>
            </c:strRef>
          </c:cat>
          <c:val>
            <c:numRef>
              <c:f>Fiscalité!$F$122:$F$123</c:f>
              <c:numCache>
                <c:formatCode>General</c:formatCode>
                <c:ptCount val="2"/>
                <c:pt idx="0">
                  <c:v>0.102619951499245</c:v>
                </c:pt>
                <c:pt idx="1">
                  <c:v>0.0550623697988003</c:v>
                </c:pt>
              </c:numCache>
            </c:numRef>
          </c:val>
        </c:ser>
        <c:gapWidth val="150"/>
        <c:overlap val="0"/>
        <c:axId val="27244028"/>
        <c:axId val="4558431"/>
      </c:barChart>
      <c:catAx>
        <c:axId val="272440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58431"/>
        <c:crosses val="autoZero"/>
        <c:auto val="1"/>
        <c:lblAlgn val="ctr"/>
        <c:lblOffset val="100"/>
        <c:noMultiLvlLbl val="0"/>
      </c:catAx>
      <c:valAx>
        <c:axId val="455843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244028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c7dd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Cash mensuel (après imposition)
(trésorerie - année 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Fiscalité!$B$131:$B$131</c:f>
              <c:strCache>
                <c:ptCount val="1"/>
                <c:pt idx="0">
                  <c:v>Cash mensuel (après imposition)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ed7d31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92d05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c000"/>
              </a:solidFill>
              <a:ln w="0">
                <a:noFill/>
              </a:ln>
            </c:spPr>
          </c:dPt>
          <c:dLbls>
            <c:numFmt formatCode="#\ ##0&quot; €&quot;" sourceLinked="1"/>
            <c:dLbl>
              <c:idx val="0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#\ ##0&quot; €&quot;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Fiscalité!$C$130:$F$130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Fiscalité!$C$131:$F$131</c:f>
              <c:numCache>
                <c:formatCode>General</c:formatCode>
                <c:ptCount val="4"/>
                <c:pt idx="0">
                  <c:v>-128.359306178119</c:v>
                </c:pt>
                <c:pt idx="1">
                  <c:v>-20.3906016627582</c:v>
                </c:pt>
                <c:pt idx="2">
                  <c:v>-44.343306178119</c:v>
                </c:pt>
                <c:pt idx="3">
                  <c:v>165.696693821881</c:v>
                </c:pt>
              </c:numCache>
            </c:numRef>
          </c:val>
        </c:ser>
        <c:gapWidth val="150"/>
        <c:overlap val="0"/>
        <c:axId val="51887635"/>
        <c:axId val="82835315"/>
      </c:barChart>
      <c:catAx>
        <c:axId val="518876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835315"/>
        <c:crosses val="autoZero"/>
        <c:auto val="1"/>
        <c:lblAlgn val="ctr"/>
        <c:lblOffset val="100"/>
        <c:noMultiLvlLbl val="0"/>
      </c:catAx>
      <c:valAx>
        <c:axId val="82835315"/>
        <c:scaling>
          <c:orientation val="minMax"/>
        </c:scaling>
        <c:delete val="1"/>
        <c:axPos val="l"/>
        <c:numFmt formatCode="#,##0&quot; €&quot;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887635"/>
        <c:crossBetween val="between"/>
      </c:valAx>
      <c:spPr>
        <a:noFill/>
        <a:ln w="2556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c7dd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Rentabilité Nette - Nette de l'investissement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ed7d31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92d05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c000"/>
              </a:solidFill>
              <a:ln w="0">
                <a:noFill/>
              </a:ln>
            </c:spPr>
          </c:dPt>
          <c:dLbls>
            <c:numFmt formatCode="0.00%" sourceLinked="1"/>
            <c:dLbl>
              <c:idx val="0"/>
              <c:numFmt formatCode="0.0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0.0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0.0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Fiscalité!$E$124:$E$127</c:f>
              <c:strCache>
                <c:ptCount val="4"/>
                <c:pt idx="0">
                  <c:v>Nu micro foncier</c:v>
                </c:pt>
                <c:pt idx="1">
                  <c:v>Nu réel</c:v>
                </c:pt>
                <c:pt idx="2">
                  <c:v>Meublé micro BIC</c:v>
                </c:pt>
                <c:pt idx="3">
                  <c:v>Meublé réél</c:v>
                </c:pt>
              </c:strCache>
            </c:strRef>
          </c:cat>
          <c:val>
            <c:numRef>
              <c:f>Fiscalité!$F$124:$F$127</c:f>
              <c:numCache>
                <c:formatCode>General</c:formatCode>
                <c:ptCount val="4"/>
                <c:pt idx="0">
                  <c:v>0.0173423542262227</c:v>
                </c:pt>
                <c:pt idx="1">
                  <c:v>0.031192033252226</c:v>
                </c:pt>
                <c:pt idx="2">
                  <c:v>0.0281195015326734</c:v>
                </c:pt>
                <c:pt idx="3">
                  <c:v>0.0550623697988003</c:v>
                </c:pt>
              </c:numCache>
            </c:numRef>
          </c:val>
        </c:ser>
        <c:gapWidth val="150"/>
        <c:overlap val="0"/>
        <c:axId val="17383797"/>
        <c:axId val="67885389"/>
      </c:barChart>
      <c:catAx>
        <c:axId val="1738379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885389"/>
        <c:crosses val="autoZero"/>
        <c:auto val="1"/>
        <c:lblAlgn val="ctr"/>
        <c:lblOffset val="100"/>
        <c:noMultiLvlLbl val="0"/>
      </c:catAx>
      <c:valAx>
        <c:axId val="67885389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383797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c7dd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fr-F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fr-FR" sz="1800" spc="-1" strike="noStrike">
                <a:solidFill>
                  <a:srgbClr val="000000"/>
                </a:solidFill>
                <a:latin typeface="Calibri"/>
              </a:rPr>
              <a:t>Détails des charges déductibles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Fiscalité!$B$140:$B$140</c:f>
              <c:strCache>
                <c:ptCount val="1"/>
                <c:pt idx="0">
                  <c:v>Charges déductibles</c:v>
                </c:pt>
              </c:strCache>
            </c:strRef>
          </c:tx>
          <c:spPr>
            <a:solidFill>
              <a:srgbClr val="66ff33"/>
            </a:solidFill>
            <a:ln w="0">
              <a:noFill/>
            </a:ln>
          </c:spPr>
          <c:invertIfNegative val="0"/>
          <c:dLbls>
            <c:numFmt formatCode="#\ ##0&quot; €&quot;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Fiscalité!$C$139:$F$139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Fiscalité!$C$140:$F$140</c:f>
              <c:numCache>
                <c:formatCode>General</c:formatCode>
                <c:ptCount val="4"/>
                <c:pt idx="0">
                  <c:v>3204</c:v>
                </c:pt>
                <c:pt idx="1">
                  <c:v>5133.49812</c:v>
                </c:pt>
                <c:pt idx="2">
                  <c:v>5340</c:v>
                </c:pt>
                <c:pt idx="3">
                  <c:v>5133.49812</c:v>
                </c:pt>
              </c:numCache>
            </c:numRef>
          </c:val>
        </c:ser>
        <c:ser>
          <c:idx val="1"/>
          <c:order val="1"/>
          <c:tx>
            <c:strRef>
              <c:f>Fiscalité!$B$141:$B$141</c:f>
              <c:strCache>
                <c:ptCount val="1"/>
                <c:pt idx="0">
                  <c:v>Intérèts d'emprunts</c:v>
                </c:pt>
              </c:strCache>
            </c:strRef>
          </c:tx>
          <c:spPr>
            <a:solidFill>
              <a:srgbClr val="ff66ff"/>
            </a:solidFill>
            <a:ln w="0">
              <a:noFill/>
            </a:ln>
          </c:spPr>
          <c:invertIfNegative val="0"/>
          <c:dLbls>
            <c:numFmt formatCode="#\ ##0&quot; €&quot;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Fiscalité!$C$139:$F$139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Fiscalité!$C$141:$F$141</c:f>
              <c:numCache>
                <c:formatCode>General</c:formatCode>
                <c:ptCount val="4"/>
                <c:pt idx="0">
                  <c:v>0</c:v>
                </c:pt>
                <c:pt idx="1">
                  <c:v>815.468943949843</c:v>
                </c:pt>
                <c:pt idx="3">
                  <c:v>815.468943949843</c:v>
                </c:pt>
              </c:numCache>
            </c:numRef>
          </c:val>
        </c:ser>
        <c:ser>
          <c:idx val="2"/>
          <c:order val="2"/>
          <c:tx>
            <c:strRef>
              <c:f>Fiscalité!$B$142:$B$142</c:f>
              <c:strCache>
                <c:ptCount val="1"/>
                <c:pt idx="0">
                  <c:v>Amortissements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Fiscalité!$C$139:$F$139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Fiscalité!$C$142:$F$142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5540.306</c:v>
                </c:pt>
              </c:numCache>
            </c:numRef>
          </c:val>
        </c:ser>
        <c:gapWidth val="150"/>
        <c:overlap val="100"/>
        <c:axId val="49052072"/>
        <c:axId val="25436465"/>
      </c:barChart>
      <c:catAx>
        <c:axId val="49052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5436465"/>
        <c:crosses val="autoZero"/>
        <c:auto val="1"/>
        <c:lblAlgn val="ctr"/>
        <c:lblOffset val="100"/>
        <c:noMultiLvlLbl val="0"/>
      </c:catAx>
      <c:valAx>
        <c:axId val="25436465"/>
        <c:scaling>
          <c:orientation val="minMax"/>
        </c:scaling>
        <c:delete val="1"/>
        <c:axPos val="l"/>
        <c:numFmt formatCode="#,##0&quot; €&quot;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052072"/>
        <c:crossBetween val="between"/>
      </c:valAx>
      <c:spPr>
        <a:noFill/>
        <a:ln w="2556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4ec9f4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fr-F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fr-FR" sz="1800" spc="-1" strike="noStrike">
                <a:solidFill>
                  <a:srgbClr val="000000"/>
                </a:solidFill>
                <a:latin typeface="Calibri"/>
              </a:rPr>
              <a:t>Comparatif fiscal des régimes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Fiscalité!$B$144:$B$144</c:f>
              <c:strCache>
                <c:ptCount val="1"/>
                <c:pt idx="0">
                  <c:v>Total charges déductibles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numFmt formatCode="#\ ##0&quot; €&quot;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92d05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Fiscalité!$C$143:$F$143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Fiscalité!$C$144:$F$144</c:f>
              <c:numCache>
                <c:formatCode>General</c:formatCode>
                <c:ptCount val="4"/>
                <c:pt idx="0">
                  <c:v>3204</c:v>
                </c:pt>
                <c:pt idx="1">
                  <c:v>5948.96706394984</c:v>
                </c:pt>
                <c:pt idx="2">
                  <c:v>5340</c:v>
                </c:pt>
                <c:pt idx="3">
                  <c:v>11489.2730639498</c:v>
                </c:pt>
              </c:numCache>
            </c:numRef>
          </c:val>
        </c:ser>
        <c:ser>
          <c:idx val="1"/>
          <c:order val="1"/>
          <c:tx>
            <c:strRef>
              <c:f>Fiscalité!$B$145:$B$145</c:f>
              <c:strCache>
                <c:ptCount val="1"/>
                <c:pt idx="0">
                  <c:v>Impôt sur revenus locatifs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numFmt formatCode="#\ ##0&quot; €&quot;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ed7d31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Fiscalité!$C$143:$F$143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Fiscalité!$C$145:$F$145</c:f>
              <c:numCache>
                <c:formatCode>General</c:formatCode>
                <c:ptCount val="4"/>
                <c:pt idx="0">
                  <c:v>3528.672</c:v>
                </c:pt>
                <c:pt idx="1">
                  <c:v>2233.04754581567</c:v>
                </c:pt>
                <c:pt idx="2">
                  <c:v>2520.48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Fiscalité!$B$146:$B$146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rgbClr val="4ec9f4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4ec9f4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4ec9f4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4ec9f4"/>
              </a:solidFill>
              <a:ln w="0">
                <a:noFill/>
              </a:ln>
            </c:spPr>
          </c:dPt>
          <c:dLbls>
            <c:numFmt formatCode="#\ ##0&quot; €&quot;" sourceLinked="1"/>
            <c:dLbl>
              <c:idx val="0"/>
              <c:layout>
                <c:manualLayout>
                  <c:x val="0.00175853902239628"/>
                  <c:y val="0.0744067959377007"/>
                </c:manualLayout>
              </c:layout>
              <c:numFmt formatCode="#\ ##0&quot; €&quot;" sourceLinked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ec9f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6.44790192873983E-017"/>
                  <c:y val="0.0711714963508949"/>
                </c:manualLayout>
              </c:layout>
              <c:numFmt formatCode="#\ ##0&quot; €&quot;" sourceLinked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ec9f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351707804479262"/>
                  <c:y val="0.0711712416229534"/>
                </c:manualLayout>
              </c:layout>
              <c:numFmt formatCode="#\ ##0&quot; €&quot;" sourceLinked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ec9f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pc="-1" strike="noStrike">
                    <a:solidFill>
                      <a:srgbClr val="4ec9f4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Fiscalité!$C$143:$F$143</c:f>
              <c:strCache>
                <c:ptCount val="4"/>
                <c:pt idx="0">
                  <c:v>Nu - micro foncier</c:v>
                </c:pt>
                <c:pt idx="1">
                  <c:v>Nu - réel</c:v>
                </c:pt>
                <c:pt idx="2">
                  <c:v>Meublé - micro BIC</c:v>
                </c:pt>
                <c:pt idx="3">
                  <c:v>Meublé - réel</c:v>
                </c:pt>
              </c:strCache>
            </c:strRef>
          </c:cat>
          <c:val>
            <c:numRef>
              <c:f>Fiscalité!$C$146:$F$146</c:f>
              <c:numCache>
                <c:formatCode>General</c:formatCode>
                <c:ptCount val="4"/>
                <c:pt idx="0">
                  <c:v>-128.359306178119</c:v>
                </c:pt>
                <c:pt idx="1">
                  <c:v>-20.3906016627582</c:v>
                </c:pt>
                <c:pt idx="2">
                  <c:v>-44.343306178119</c:v>
                </c:pt>
                <c:pt idx="3">
                  <c:v>165.696693821881</c:v>
                </c:pt>
              </c:numCache>
            </c:numRef>
          </c:val>
        </c:ser>
        <c:gapWidth val="219"/>
        <c:overlap val="-27"/>
        <c:axId val="5204691"/>
        <c:axId val="81207787"/>
      </c:barChart>
      <c:catAx>
        <c:axId val="520469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1207787"/>
        <c:crosses val="autoZero"/>
        <c:auto val="1"/>
        <c:lblAlgn val="ctr"/>
        <c:lblOffset val="100"/>
        <c:noMultiLvlLbl val="0"/>
      </c:catAx>
      <c:valAx>
        <c:axId val="81207787"/>
        <c:scaling>
          <c:orientation val="minMax"/>
        </c:scaling>
        <c:delete val="1"/>
        <c:axPos val="l"/>
        <c:numFmt formatCode="#,##0&quot; €&quot;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04691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4ec9f4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fr-FR" sz="1800" spc="-1" strike="noStrike">
                <a:solidFill>
                  <a:srgbClr val="595959"/>
                </a:solidFill>
                <a:latin typeface="Calibri"/>
              </a:defRPr>
            </a:pPr>
            <a:r>
              <a:rPr b="1" lang="fr-FR" sz="1800" spc="-1" strike="noStrike">
                <a:solidFill>
                  <a:srgbClr val="595959"/>
                </a:solidFill>
                <a:latin typeface="Calibri"/>
              </a:rPr>
              <a:t>Cash mensuel après imposition
(trésorerie année 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SCI!$B$99:$B$99</c:f>
              <c:strCache>
                <c:ptCount val="1"/>
                <c:pt idx="0">
                  <c:v>SCI à l'IR</c:v>
                </c:pt>
              </c:strCache>
            </c:strRef>
          </c:tx>
          <c:spPr>
            <a:solidFill>
              <a:srgbClr val="4ec9f4"/>
            </a:solidFill>
            <a:ln w="0">
              <a:noFill/>
            </a:ln>
          </c:spPr>
          <c:invertIfNegative val="0"/>
          <c:dLbls>
            <c:numFmt formatCode="#\ ##0&quot; €&quot;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SCI!$C$98:$F$98</c:f>
              <c:strCache>
                <c:ptCount val="4"/>
                <c:pt idx="0">
                  <c:v>Associé N°1</c:v>
                </c:pt>
                <c:pt idx="1">
                  <c:v>Associé N°2</c:v>
                </c:pt>
                <c:pt idx="2">
                  <c:v>Associé N°3</c:v>
                </c:pt>
                <c:pt idx="3">
                  <c:v>Associé N°4</c:v>
                </c:pt>
              </c:strCache>
            </c:strRef>
          </c:cat>
          <c:val>
            <c:numRef>
              <c:f>SCI!$C$99:$F$99</c:f>
              <c:numCache>
                <c:formatCode>General</c:formatCode>
                <c:ptCount val="4"/>
                <c:pt idx="0">
                  <c:v>-12.2343609976551</c:v>
                </c:pt>
                <c:pt idx="1">
                  <c:v>21.8069679298809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SCI!$B$100:$B$100</c:f>
              <c:strCache>
                <c:ptCount val="1"/>
                <c:pt idx="0">
                  <c:v>SCI à l'IS</c:v>
                </c:pt>
              </c:strCache>
            </c:strRef>
          </c:tx>
          <c:spPr>
            <a:solidFill>
              <a:srgbClr val="3be14f"/>
            </a:solidFill>
            <a:ln w="0">
              <a:noFill/>
            </a:ln>
          </c:spPr>
          <c:invertIfNegative val="0"/>
          <c:dLbls>
            <c:numFmt formatCode="#\ ##0&quot; €&quot;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SCI!$C$98:$F$98</c:f>
              <c:strCache>
                <c:ptCount val="4"/>
                <c:pt idx="0">
                  <c:v>Associé N°1</c:v>
                </c:pt>
                <c:pt idx="1">
                  <c:v>Associé N°2</c:v>
                </c:pt>
                <c:pt idx="2">
                  <c:v>Associé N°3</c:v>
                </c:pt>
                <c:pt idx="3">
                  <c:v>Associé N°4</c:v>
                </c:pt>
              </c:strCache>
            </c:strRef>
          </c:cat>
          <c:val>
            <c:numRef>
              <c:f>SCI!$C$100:$F$100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219"/>
        <c:overlap val="-27"/>
        <c:axId val="70223592"/>
        <c:axId val="14814365"/>
      </c:barChart>
      <c:catAx>
        <c:axId val="70223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4814365"/>
        <c:crosses val="autoZero"/>
        <c:auto val="1"/>
        <c:lblAlgn val="ctr"/>
        <c:lblOffset val="100"/>
        <c:noMultiLvlLbl val="0"/>
      </c:catAx>
      <c:valAx>
        <c:axId val="1481436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\ ##0&quot; €&quot;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022359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c7dd">
          <a:alpha val="91000"/>
        </a:srgbClr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fr-FR" sz="1800" spc="-1" strike="noStrike">
                <a:solidFill>
                  <a:srgbClr val="0070c0"/>
                </a:solidFill>
                <a:latin typeface="Calibri"/>
              </a:defRPr>
            </a:pPr>
            <a:r>
              <a:rPr b="1" lang="fr-FR" sz="1800" spc="-1" strike="noStrike">
                <a:solidFill>
                  <a:srgbClr val="0070c0"/>
                </a:solidFill>
                <a:latin typeface="Calibri"/>
              </a:rPr>
              <a:t>Plus-value après imposition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77037471871637"/>
          <c:y val="0.126033769813921"/>
          <c:w val="0.860222417897792"/>
          <c:h val="0.635423845623708"/>
        </c:manualLayout>
      </c:layout>
      <c:lineChart>
        <c:grouping val="standard"/>
        <c:varyColors val="0"/>
        <c:ser>
          <c:idx val="0"/>
          <c:order val="0"/>
          <c:tx>
            <c:strRef>
              <c:f>Notaire!$A$1:$A$1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'Plus value'!$D$25:$D$25,'Plus value'!$F$25:$AK$25</c:f>
              <c:strCache>
                <c:ptCount val="33"/>
                <c:pt idx="0">
                  <c:v>Achat du bien</c:v>
                </c:pt>
                <c:pt idx="1">
                  <c:v>+ 1 an</c:v>
                </c:pt>
                <c:pt idx="2">
                  <c:v>+ 2 ans</c:v>
                </c:pt>
                <c:pt idx="3">
                  <c:v>+ 3 ans</c:v>
                </c:pt>
                <c:pt idx="4">
                  <c:v>+ 4 ans</c:v>
                </c:pt>
                <c:pt idx="5">
                  <c:v>+ 5 ans</c:v>
                </c:pt>
                <c:pt idx="6">
                  <c:v>+ 6 ans</c:v>
                </c:pt>
                <c:pt idx="7">
                  <c:v>+ 7 ans</c:v>
                </c:pt>
                <c:pt idx="8">
                  <c:v>+ 8 ans</c:v>
                </c:pt>
                <c:pt idx="9">
                  <c:v>+ 9 ans</c:v>
                </c:pt>
                <c:pt idx="10">
                  <c:v>+ 10 ans</c:v>
                </c:pt>
                <c:pt idx="11">
                  <c:v>+ 11 ans</c:v>
                </c:pt>
                <c:pt idx="12">
                  <c:v>+ 12 ans</c:v>
                </c:pt>
                <c:pt idx="13">
                  <c:v>+ 13 ans</c:v>
                </c:pt>
                <c:pt idx="14">
                  <c:v>+ 14 ans</c:v>
                </c:pt>
                <c:pt idx="15">
                  <c:v>+ 15 ans</c:v>
                </c:pt>
                <c:pt idx="16">
                  <c:v>+ 16 ans</c:v>
                </c:pt>
                <c:pt idx="17">
                  <c:v>+ 17 ans</c:v>
                </c:pt>
                <c:pt idx="18">
                  <c:v>+ 18 ans</c:v>
                </c:pt>
                <c:pt idx="19">
                  <c:v>+ 19 ans</c:v>
                </c:pt>
                <c:pt idx="20">
                  <c:v>+ 20 ans</c:v>
                </c:pt>
                <c:pt idx="21">
                  <c:v>+ 21 ans</c:v>
                </c:pt>
                <c:pt idx="22">
                  <c:v>+ 22 ans</c:v>
                </c:pt>
                <c:pt idx="23">
                  <c:v>+ 23 ans</c:v>
                </c:pt>
                <c:pt idx="24">
                  <c:v>+ 24 ans</c:v>
                </c:pt>
                <c:pt idx="25">
                  <c:v>+ 25 ans</c:v>
                </c:pt>
                <c:pt idx="26">
                  <c:v>+ 26 ans</c:v>
                </c:pt>
                <c:pt idx="27">
                  <c:v>+ 27 ans</c:v>
                </c:pt>
                <c:pt idx="28">
                  <c:v>+ 28 ans</c:v>
                </c:pt>
                <c:pt idx="29">
                  <c:v>+ 29 ans</c:v>
                </c:pt>
                <c:pt idx="30">
                  <c:v>+ 30 ans</c:v>
                </c:pt>
                <c:pt idx="31">
                  <c:v>+ 31 ans</c:v>
                </c:pt>
                <c:pt idx="32">
                  <c:v>+ 32 ans</c:v>
                </c:pt>
              </c:strCache>
            </c:strRef>
          </c:cat>
          <c:val>
            <c:numRef>
              <c:f>'Plus value'!$D$36:$D$36,'Plus value'!$F$36:$AK$36</c:f>
              <c:numCache>
                <c:formatCode>General</c:formatCode>
                <c:ptCount val="33"/>
                <c:pt idx="0">
                  <c:v>18713.13972</c:v>
                </c:pt>
                <c:pt idx="1">
                  <c:v>18713.13972</c:v>
                </c:pt>
                <c:pt idx="2">
                  <c:v>18713.13972</c:v>
                </c:pt>
                <c:pt idx="3">
                  <c:v>18713.13972</c:v>
                </c:pt>
                <c:pt idx="4">
                  <c:v>18713.13972</c:v>
                </c:pt>
                <c:pt idx="5">
                  <c:v>18713.13972</c:v>
                </c:pt>
                <c:pt idx="6">
                  <c:v>19130.75364372</c:v>
                </c:pt>
                <c:pt idx="7">
                  <c:v>19548.36756744</c:v>
                </c:pt>
                <c:pt idx="8">
                  <c:v>19965.98149116</c:v>
                </c:pt>
                <c:pt idx="9">
                  <c:v>20383.59541488</c:v>
                </c:pt>
                <c:pt idx="10">
                  <c:v>20801.2093386</c:v>
                </c:pt>
                <c:pt idx="11">
                  <c:v>21218.82326232</c:v>
                </c:pt>
                <c:pt idx="12">
                  <c:v>21636.43718604</c:v>
                </c:pt>
                <c:pt idx="13">
                  <c:v>22054.05110976</c:v>
                </c:pt>
                <c:pt idx="14">
                  <c:v>22471.66503348</c:v>
                </c:pt>
                <c:pt idx="15">
                  <c:v>22889.2789572</c:v>
                </c:pt>
                <c:pt idx="16">
                  <c:v>23306.89288092</c:v>
                </c:pt>
                <c:pt idx="17">
                  <c:v>23724.50680464</c:v>
                </c:pt>
                <c:pt idx="18">
                  <c:v>24142.12072836</c:v>
                </c:pt>
                <c:pt idx="19">
                  <c:v>24559.73465208</c:v>
                </c:pt>
                <c:pt idx="20">
                  <c:v>24977.3485758</c:v>
                </c:pt>
                <c:pt idx="21">
                  <c:v>25394.96249952</c:v>
                </c:pt>
                <c:pt idx="22">
                  <c:v>25698.5963904</c:v>
                </c:pt>
                <c:pt idx="23">
                  <c:v>26152.6393416</c:v>
                </c:pt>
                <c:pt idx="24">
                  <c:v>26606.6822928</c:v>
                </c:pt>
                <c:pt idx="25">
                  <c:v>27060.725244</c:v>
                </c:pt>
                <c:pt idx="26">
                  <c:v>27514.7681952</c:v>
                </c:pt>
                <c:pt idx="27">
                  <c:v>27968.8111464</c:v>
                </c:pt>
                <c:pt idx="28">
                  <c:v>28422.8540976</c:v>
                </c:pt>
                <c:pt idx="29">
                  <c:v>28876.8970488</c:v>
                </c:pt>
                <c:pt idx="30">
                  <c:v>29330.94</c:v>
                </c:pt>
                <c:pt idx="31">
                  <c:v>29330.94</c:v>
                </c:pt>
                <c:pt idx="32">
                  <c:v>29330.94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Notaire!$A$1:$A$1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'Plus value'!$D$25:$D$25,'Plus value'!$F$25:$AK$25</c:f>
              <c:strCache>
                <c:ptCount val="33"/>
                <c:pt idx="0">
                  <c:v>Achat du bien</c:v>
                </c:pt>
                <c:pt idx="1">
                  <c:v>+ 1 an</c:v>
                </c:pt>
                <c:pt idx="2">
                  <c:v>+ 2 ans</c:v>
                </c:pt>
                <c:pt idx="3">
                  <c:v>+ 3 ans</c:v>
                </c:pt>
                <c:pt idx="4">
                  <c:v>+ 4 ans</c:v>
                </c:pt>
                <c:pt idx="5">
                  <c:v>+ 5 ans</c:v>
                </c:pt>
                <c:pt idx="6">
                  <c:v>+ 6 ans</c:v>
                </c:pt>
                <c:pt idx="7">
                  <c:v>+ 7 ans</c:v>
                </c:pt>
                <c:pt idx="8">
                  <c:v>+ 8 ans</c:v>
                </c:pt>
                <c:pt idx="9">
                  <c:v>+ 9 ans</c:v>
                </c:pt>
                <c:pt idx="10">
                  <c:v>+ 10 ans</c:v>
                </c:pt>
                <c:pt idx="11">
                  <c:v>+ 11 ans</c:v>
                </c:pt>
                <c:pt idx="12">
                  <c:v>+ 12 ans</c:v>
                </c:pt>
                <c:pt idx="13">
                  <c:v>+ 13 ans</c:v>
                </c:pt>
                <c:pt idx="14">
                  <c:v>+ 14 ans</c:v>
                </c:pt>
                <c:pt idx="15">
                  <c:v>+ 15 ans</c:v>
                </c:pt>
                <c:pt idx="16">
                  <c:v>+ 16 ans</c:v>
                </c:pt>
                <c:pt idx="17">
                  <c:v>+ 17 ans</c:v>
                </c:pt>
                <c:pt idx="18">
                  <c:v>+ 18 ans</c:v>
                </c:pt>
                <c:pt idx="19">
                  <c:v>+ 19 ans</c:v>
                </c:pt>
                <c:pt idx="20">
                  <c:v>+ 20 ans</c:v>
                </c:pt>
                <c:pt idx="21">
                  <c:v>+ 21 ans</c:v>
                </c:pt>
                <c:pt idx="22">
                  <c:v>+ 22 ans</c:v>
                </c:pt>
                <c:pt idx="23">
                  <c:v>+ 23 ans</c:v>
                </c:pt>
                <c:pt idx="24">
                  <c:v>+ 24 ans</c:v>
                </c:pt>
                <c:pt idx="25">
                  <c:v>+ 25 ans</c:v>
                </c:pt>
                <c:pt idx="26">
                  <c:v>+ 26 ans</c:v>
                </c:pt>
                <c:pt idx="27">
                  <c:v>+ 27 ans</c:v>
                </c:pt>
                <c:pt idx="28">
                  <c:v>+ 28 ans</c:v>
                </c:pt>
                <c:pt idx="29">
                  <c:v>+ 29 ans</c:v>
                </c:pt>
                <c:pt idx="30">
                  <c:v>+ 30 ans</c:v>
                </c:pt>
                <c:pt idx="31">
                  <c:v>+ 31 ans</c:v>
                </c:pt>
                <c:pt idx="32">
                  <c:v>+ 32 ans</c:v>
                </c:pt>
              </c:strCache>
            </c:strRef>
          </c:cat>
          <c:val>
            <c:numRef>
              <c:f>'Plus value'!$D$37:$D$37,'Plus value'!$F$37:$AK$37</c:f>
              <c:numCache>
                <c:formatCode>General</c:formatCode>
                <c:ptCount val="33"/>
                <c:pt idx="0">
                  <c:v>29330.94</c:v>
                </c:pt>
                <c:pt idx="1">
                  <c:v>29330.94</c:v>
                </c:pt>
                <c:pt idx="2">
                  <c:v>29330.94</c:v>
                </c:pt>
                <c:pt idx="3">
                  <c:v>29330.94</c:v>
                </c:pt>
                <c:pt idx="4">
                  <c:v>29330.94</c:v>
                </c:pt>
                <c:pt idx="5">
                  <c:v>29330.94</c:v>
                </c:pt>
                <c:pt idx="6">
                  <c:v>29330.94</c:v>
                </c:pt>
                <c:pt idx="7">
                  <c:v>29330.94</c:v>
                </c:pt>
                <c:pt idx="8">
                  <c:v>29330.94</c:v>
                </c:pt>
                <c:pt idx="9">
                  <c:v>29330.94</c:v>
                </c:pt>
                <c:pt idx="10">
                  <c:v>29330.94</c:v>
                </c:pt>
                <c:pt idx="11">
                  <c:v>29330.94</c:v>
                </c:pt>
                <c:pt idx="12">
                  <c:v>29330.94</c:v>
                </c:pt>
                <c:pt idx="13">
                  <c:v>29330.94</c:v>
                </c:pt>
                <c:pt idx="14">
                  <c:v>29330.94</c:v>
                </c:pt>
                <c:pt idx="15">
                  <c:v>29330.94</c:v>
                </c:pt>
                <c:pt idx="16">
                  <c:v>29330.94</c:v>
                </c:pt>
                <c:pt idx="17">
                  <c:v>29330.94</c:v>
                </c:pt>
                <c:pt idx="18">
                  <c:v>29330.94</c:v>
                </c:pt>
                <c:pt idx="19">
                  <c:v>29330.94</c:v>
                </c:pt>
                <c:pt idx="20">
                  <c:v>29330.94</c:v>
                </c:pt>
                <c:pt idx="21">
                  <c:v>29330.94</c:v>
                </c:pt>
                <c:pt idx="22">
                  <c:v>29330.94</c:v>
                </c:pt>
                <c:pt idx="23">
                  <c:v>29330.94</c:v>
                </c:pt>
                <c:pt idx="24">
                  <c:v>29330.94</c:v>
                </c:pt>
                <c:pt idx="25">
                  <c:v>29330.94</c:v>
                </c:pt>
                <c:pt idx="26">
                  <c:v>29330.94</c:v>
                </c:pt>
                <c:pt idx="27">
                  <c:v>29330.94</c:v>
                </c:pt>
                <c:pt idx="28">
                  <c:v>29330.94</c:v>
                </c:pt>
                <c:pt idx="29">
                  <c:v>29330.94</c:v>
                </c:pt>
                <c:pt idx="30">
                  <c:v>29330.94</c:v>
                </c:pt>
                <c:pt idx="31">
                  <c:v>29330.94</c:v>
                </c:pt>
                <c:pt idx="32">
                  <c:v>29330.94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726232"/>
        <c:axId val="70483275"/>
      </c:lineChart>
      <c:catAx>
        <c:axId val="167262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fr-FR" sz="12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0" lang="fr-FR" sz="1200" spc="-1" strike="noStrike">
                    <a:solidFill>
                      <a:srgbClr val="000000"/>
                    </a:solidFill>
                    <a:latin typeface="Calibri"/>
                  </a:rPr>
                  <a:t>Durée de détention du bien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0483275"/>
        <c:crosses val="autoZero"/>
        <c:auto val="1"/>
        <c:lblAlgn val="ctr"/>
        <c:lblOffset val="100"/>
        <c:noMultiLvlLbl val="0"/>
      </c:catAx>
      <c:valAx>
        <c:axId val="7048327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\ ##0&quot; €&quot;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67262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44365302830445"/>
          <c:y val="0.480063134000142"/>
          <c:w val="0.168851218694191"/>
          <c:h val="0.15070511456338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b0f0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www.blog.monsieurhugo.com/2018/03/20/comment-calculer-la-rentabilite-dun/" TargetMode="External"/><Relationship Id="rId2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image" Target="../media/image1.png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hyperlink" Target="https://www.monsieurhugo.com/blog/un-accompagnement-sur-mesure-pour-reussir-votre-projet-locatif/" TargetMode="Externa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125640</xdr:colOff>
      <xdr:row>2</xdr:row>
      <xdr:rowOff>263880</xdr:rowOff>
    </xdr:from>
    <xdr:to>
      <xdr:col>9</xdr:col>
      <xdr:colOff>356760</xdr:colOff>
      <xdr:row>2</xdr:row>
      <xdr:rowOff>264240</xdr:rowOff>
    </xdr:to>
    <xdr:sp>
      <xdr:nvSpPr>
        <xdr:cNvPr id="0" name="Connecteur droit avec flèche 11"/>
        <xdr:cNvSpPr/>
      </xdr:nvSpPr>
      <xdr:spPr>
        <a:xfrm flipH="1">
          <a:off x="9895680" y="711720"/>
          <a:ext cx="161676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c7dd"/>
          </a:solidFill>
          <a:tailEnd len="med" type="triangle" w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/>
      </xdr:style>
    </xdr:sp>
    <xdr:clientData/>
  </xdr:twoCellAnchor>
  <xdr:twoCellAnchor editAs="twoCell">
    <xdr:from>
      <xdr:col>1</xdr:col>
      <xdr:colOff>0</xdr:colOff>
      <xdr:row>1</xdr:row>
      <xdr:rowOff>114480</xdr:rowOff>
    </xdr:from>
    <xdr:to>
      <xdr:col>3</xdr:col>
      <xdr:colOff>312120</xdr:colOff>
      <xdr:row>3</xdr:row>
      <xdr:rowOff>22680</xdr:rowOff>
    </xdr:to>
    <xdr:sp>
      <xdr:nvSpPr>
        <xdr:cNvPr id="1" name="Rectangle 3"/>
        <xdr:cNvSpPr/>
      </xdr:nvSpPr>
      <xdr:spPr>
        <a:xfrm>
          <a:off x="267480" y="209880"/>
          <a:ext cx="4005720" cy="52704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Calcul des frais d'acquisition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960120</xdr:colOff>
      <xdr:row>1</xdr:row>
      <xdr:rowOff>315000</xdr:rowOff>
    </xdr:from>
    <xdr:to>
      <xdr:col>8</xdr:col>
      <xdr:colOff>101160</xdr:colOff>
      <xdr:row>3</xdr:row>
      <xdr:rowOff>52920</xdr:rowOff>
    </xdr:to>
    <xdr:sp>
      <xdr:nvSpPr>
        <xdr:cNvPr id="2" name="Rectangle 4"/>
        <xdr:cNvSpPr/>
      </xdr:nvSpPr>
      <xdr:spPr>
        <a:xfrm>
          <a:off x="8251200" y="410400"/>
          <a:ext cx="1620000" cy="35676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8</xdr:col>
      <xdr:colOff>137160</xdr:colOff>
      <xdr:row>1</xdr:row>
      <xdr:rowOff>277200</xdr:rowOff>
    </xdr:from>
    <xdr:to>
      <xdr:col>11</xdr:col>
      <xdr:colOff>876960</xdr:colOff>
      <xdr:row>2</xdr:row>
      <xdr:rowOff>205560</xdr:rowOff>
    </xdr:to>
    <xdr:sp>
      <xdr:nvSpPr>
        <xdr:cNvPr id="3" name="ZoneTexte 2"/>
        <xdr:cNvSpPr/>
      </xdr:nvSpPr>
      <xdr:spPr>
        <a:xfrm>
          <a:off x="9907200" y="372600"/>
          <a:ext cx="4434480" cy="2808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prstDash val="dash"/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i="1" lang="fr-FR" sz="1100" spc="-1" strike="noStrike">
              <a:solidFill>
                <a:srgbClr val="ff0000"/>
              </a:solidFill>
              <a:latin typeface="Calibri"/>
            </a:rPr>
            <a:t>Hors frais d'agence, prix net net (meubles déduits)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117000</xdr:colOff>
      <xdr:row>28</xdr:row>
      <xdr:rowOff>141120</xdr:rowOff>
    </xdr:from>
    <xdr:to>
      <xdr:col>9</xdr:col>
      <xdr:colOff>372960</xdr:colOff>
      <xdr:row>30</xdr:row>
      <xdr:rowOff>114120</xdr:rowOff>
    </xdr:to>
    <xdr:sp>
      <xdr:nvSpPr>
        <xdr:cNvPr id="4" name="ZoneTexte 14"/>
        <xdr:cNvSpPr/>
      </xdr:nvSpPr>
      <xdr:spPr>
        <a:xfrm>
          <a:off x="384480" y="5960880"/>
          <a:ext cx="11144160" cy="3729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fr-FR" sz="1000" spc="-1" strike="noStrike">
              <a:solidFill>
                <a:srgbClr val="000000"/>
              </a:solidFill>
              <a:latin typeface="Calibri"/>
            </a:rPr>
            <a:t>Avertissement !</a:t>
          </a:r>
          <a:br/>
          <a:r>
            <a:rPr b="0" i="1" lang="fr-FR" sz="800" spc="-1" strike="noStrike">
              <a:solidFill>
                <a:srgbClr val="000000"/>
              </a:solidFill>
              <a:latin typeface="Calibri"/>
            </a:rPr>
            <a:t>Les informations fournies dans ce simulateur sont données à titre indicatif. Elles sont destinées à vous aider à calculer votre rentabilité. Vous devez les vérifier et vous assurez qu'elles correspondent bien à votre situation personnelle.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971640</xdr:colOff>
      <xdr:row>4</xdr:row>
      <xdr:rowOff>73080</xdr:rowOff>
    </xdr:from>
    <xdr:to>
      <xdr:col>13</xdr:col>
      <xdr:colOff>1227240</xdr:colOff>
      <xdr:row>5</xdr:row>
      <xdr:rowOff>152280</xdr:rowOff>
    </xdr:to>
    <xdr:sp>
      <xdr:nvSpPr>
        <xdr:cNvPr id="5" name="Rectangle 17"/>
        <xdr:cNvSpPr/>
      </xdr:nvSpPr>
      <xdr:spPr>
        <a:xfrm>
          <a:off x="12127320" y="1035000"/>
          <a:ext cx="5310720" cy="28872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 </a:t>
          </a:r>
          <a:r>
            <a:rPr b="1" lang="fr-FR" sz="1800" spc="-1" strike="noStrike">
              <a:solidFill>
                <a:srgbClr val="ffffff"/>
              </a:solidFill>
              <a:latin typeface="Calibri"/>
            </a:rPr>
            <a:t>Répartition des frais 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711360</xdr:colOff>
      <xdr:row>2</xdr:row>
      <xdr:rowOff>165240</xdr:rowOff>
    </xdr:from>
    <xdr:to>
      <xdr:col>6</xdr:col>
      <xdr:colOff>952200</xdr:colOff>
      <xdr:row>2</xdr:row>
      <xdr:rowOff>165600</xdr:rowOff>
    </xdr:to>
    <xdr:sp>
      <xdr:nvSpPr>
        <xdr:cNvPr id="6" name="Connecteur droit avec flèche 11"/>
        <xdr:cNvSpPr/>
      </xdr:nvSpPr>
      <xdr:spPr>
        <a:xfrm>
          <a:off x="8002440" y="613080"/>
          <a:ext cx="24084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c7dd"/>
          </a:solidFill>
          <a:tailEnd len="med" type="triangle" w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/>
      </xdr:style>
    </xdr:sp>
    <xdr:clientData/>
  </xdr:twoCellAnchor>
  <xdr:twoCellAnchor editAs="twoCell">
    <xdr:from>
      <xdr:col>0</xdr:col>
      <xdr:colOff>127080</xdr:colOff>
      <xdr:row>1</xdr:row>
      <xdr:rowOff>38160</xdr:rowOff>
    </xdr:from>
    <xdr:to>
      <xdr:col>14</xdr:col>
      <xdr:colOff>469800</xdr:colOff>
      <xdr:row>30</xdr:row>
      <xdr:rowOff>199800</xdr:rowOff>
    </xdr:to>
    <xdr:sp>
      <xdr:nvSpPr>
        <xdr:cNvPr id="7" name="Rectangle 24"/>
        <xdr:cNvSpPr/>
      </xdr:nvSpPr>
      <xdr:spPr>
        <a:xfrm>
          <a:off x="127080" y="133560"/>
          <a:ext cx="17781120" cy="628596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6</xdr:col>
      <xdr:colOff>28440</xdr:colOff>
      <xdr:row>18</xdr:row>
      <xdr:rowOff>76320</xdr:rowOff>
    </xdr:from>
    <xdr:to>
      <xdr:col>8</xdr:col>
      <xdr:colOff>999720</xdr:colOff>
      <xdr:row>21</xdr:row>
      <xdr:rowOff>114120</xdr:rowOff>
    </xdr:to>
    <xdr:sp>
      <xdr:nvSpPr>
        <xdr:cNvPr id="8" name="Rectangle : coins arrondis 15"/>
        <xdr:cNvSpPr/>
      </xdr:nvSpPr>
      <xdr:spPr>
        <a:xfrm>
          <a:off x="7319520" y="3971880"/>
          <a:ext cx="3450240" cy="66672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00c7dd"/>
            </a:gs>
            <a:gs pos="100000">
              <a:srgbClr val="006eac"/>
            </a:gs>
          </a:gsLst>
          <a:lin ang="13500000"/>
        </a:gradFill>
        <a:ln>
          <a:noFill/>
        </a:ln>
        <a:effectLst>
          <a:outerShdw algn="t" blurRad="50760" dir="5400000" dist="38160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400" spc="-1" strike="noStrike">
              <a:solidFill>
                <a:srgbClr val="ffffff"/>
              </a:solidFill>
              <a:latin typeface="Calibri"/>
            </a:rPr>
            <a:t>Calculer votre </a:t>
          </a:r>
          <a:r>
            <a:rPr b="1" lang="fr-FR" sz="1600" spc="-1" strike="noStrike">
              <a:solidFill>
                <a:srgbClr val="ffffff"/>
              </a:solidFill>
              <a:latin typeface="Calibri"/>
            </a:rPr>
            <a:t>rentabilité</a:t>
          </a:r>
          <a:r>
            <a:rPr b="0" lang="fr-FR" sz="1400" spc="-1" strike="noStrike">
              <a:solidFill>
                <a:srgbClr val="ffffff"/>
              </a:solidFill>
              <a:latin typeface="Calibri"/>
            </a:rPr>
            <a:t> depuis l'onglet "</a:t>
          </a:r>
          <a:r>
            <a:rPr b="1" lang="fr-FR" sz="1400" spc="-1" strike="noStrike">
              <a:solidFill>
                <a:srgbClr val="ffffff"/>
              </a:solidFill>
              <a:latin typeface="Calibri"/>
            </a:rPr>
            <a:t>Coûts et rendement</a:t>
          </a:r>
          <a:r>
            <a:rPr b="0" lang="fr-FR" sz="1400" spc="-1" strike="noStrike">
              <a:solidFill>
                <a:srgbClr val="ffffff"/>
              </a:solidFill>
              <a:latin typeface="Calibri"/>
            </a:rPr>
            <a:t>"</a:t>
          </a:r>
          <a:endParaRPr b="0" lang="en-US" sz="14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128880</xdr:colOff>
      <xdr:row>1</xdr:row>
      <xdr:rowOff>114480</xdr:rowOff>
    </xdr:from>
    <xdr:to>
      <xdr:col>3</xdr:col>
      <xdr:colOff>22680</xdr:colOff>
      <xdr:row>3</xdr:row>
      <xdr:rowOff>7560</xdr:rowOff>
    </xdr:to>
    <xdr:sp>
      <xdr:nvSpPr>
        <xdr:cNvPr id="9" name="Rectangle 3"/>
        <xdr:cNvSpPr/>
      </xdr:nvSpPr>
      <xdr:spPr>
        <a:xfrm>
          <a:off x="396360" y="209880"/>
          <a:ext cx="3805920" cy="52164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Coûts et rendements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54000</xdr:colOff>
      <xdr:row>4</xdr:row>
      <xdr:rowOff>175680</xdr:rowOff>
    </xdr:from>
    <xdr:to>
      <xdr:col>2</xdr:col>
      <xdr:colOff>396000</xdr:colOff>
      <xdr:row>6</xdr:row>
      <xdr:rowOff>159840</xdr:rowOff>
    </xdr:to>
    <xdr:sp>
      <xdr:nvSpPr>
        <xdr:cNvPr id="10" name="Connecteur droit avec flèche 5"/>
        <xdr:cNvSpPr/>
      </xdr:nvSpPr>
      <xdr:spPr>
        <a:xfrm>
          <a:off x="2945880" y="1099440"/>
          <a:ext cx="342000" cy="403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c7dd"/>
          </a:solidFill>
          <a:tailEnd len="med" type="triangle" w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/>
      </xdr:style>
    </xdr:sp>
    <xdr:clientData/>
  </xdr:twoCellAnchor>
  <xdr:twoCellAnchor editAs="twoCell">
    <xdr:from>
      <xdr:col>1</xdr:col>
      <xdr:colOff>570960</xdr:colOff>
      <xdr:row>3</xdr:row>
      <xdr:rowOff>156960</xdr:rowOff>
    </xdr:from>
    <xdr:to>
      <xdr:col>2</xdr:col>
      <xdr:colOff>558000</xdr:colOff>
      <xdr:row>4</xdr:row>
      <xdr:rowOff>188280</xdr:rowOff>
    </xdr:to>
    <xdr:sp>
      <xdr:nvSpPr>
        <xdr:cNvPr id="11" name="ZoneTexte 6"/>
        <xdr:cNvSpPr/>
      </xdr:nvSpPr>
      <xdr:spPr>
        <a:xfrm>
          <a:off x="838440" y="880920"/>
          <a:ext cx="2611440" cy="23112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prstDash val="dash"/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i="1" lang="fr-FR" sz="1050" spc="-1" strike="noStrike">
              <a:solidFill>
                <a:srgbClr val="ff0000"/>
              </a:solidFill>
              <a:latin typeface="Calibri"/>
            </a:rPr>
            <a:t>Saisissez vos coûts via les cellules </a:t>
          </a:r>
          <a:endParaRPr b="0" lang="en-US" sz="105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181800</xdr:colOff>
      <xdr:row>37</xdr:row>
      <xdr:rowOff>145440</xdr:rowOff>
    </xdr:from>
    <xdr:to>
      <xdr:col>6</xdr:col>
      <xdr:colOff>24840</xdr:colOff>
      <xdr:row>40</xdr:row>
      <xdr:rowOff>111960</xdr:rowOff>
    </xdr:to>
    <xdr:sp>
      <xdr:nvSpPr>
        <xdr:cNvPr id="12" name="ZoneTexte 7"/>
        <xdr:cNvSpPr/>
      </xdr:nvSpPr>
      <xdr:spPr>
        <a:xfrm>
          <a:off x="181800" y="7870320"/>
          <a:ext cx="9526680" cy="5666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fr-FR" sz="1000" spc="-1" strike="noStrike">
              <a:solidFill>
                <a:srgbClr val="000000"/>
              </a:solidFill>
              <a:latin typeface="Calibri"/>
            </a:rPr>
            <a:t>Avertissement !</a:t>
          </a:r>
          <a:br/>
          <a:r>
            <a:rPr b="0" i="1" lang="fr-FR" sz="800" spc="-1" strike="noStrike">
              <a:solidFill>
                <a:srgbClr val="000000"/>
              </a:solidFill>
              <a:latin typeface="Calibri"/>
            </a:rPr>
            <a:t>Les informations fournies dans ce simulateur sont données à titre indicatif. Elles sont destinées à vous aider à calculer votre rentabilité. Vous devez les vérifier et vous assurez qu'elles correspondent bien à votre situation personnelle.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403920</xdr:colOff>
      <xdr:row>29</xdr:row>
      <xdr:rowOff>71280</xdr:rowOff>
    </xdr:from>
    <xdr:to>
      <xdr:col>11</xdr:col>
      <xdr:colOff>675360</xdr:colOff>
      <xdr:row>31</xdr:row>
      <xdr:rowOff>154080</xdr:rowOff>
    </xdr:to>
    <xdr:sp>
      <xdr:nvSpPr>
        <xdr:cNvPr id="13" name="ZoneTexte 16">
          <a:hlinkClick r:id="rId1"/>
        </xdr:cNvPr>
        <xdr:cNvSpPr/>
      </xdr:nvSpPr>
      <xdr:spPr>
        <a:xfrm>
          <a:off x="15190560" y="6167160"/>
          <a:ext cx="5690520" cy="50220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Pour en savoir plus sur le calcul des rentabilités : A lire sur le </a:t>
          </a:r>
          <a:r>
            <a:rPr b="0" lang="fr-FR" sz="1100" spc="-1" strike="noStrike" u="sng">
              <a:solidFill>
                <a:srgbClr val="006eac"/>
              </a:solidFill>
              <a:uFillTx/>
              <a:latin typeface="Calibri"/>
            </a:rPr>
            <a:t>blog de Monsieur Hugo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9</xdr:col>
      <xdr:colOff>380880</xdr:colOff>
      <xdr:row>7</xdr:row>
      <xdr:rowOff>16560</xdr:rowOff>
    </xdr:from>
    <xdr:to>
      <xdr:col>13</xdr:col>
      <xdr:colOff>190080</xdr:colOff>
      <xdr:row>28</xdr:row>
      <xdr:rowOff>94320</xdr:rowOff>
    </xdr:to>
    <xdr:graphicFrame>
      <xdr:nvGraphicFramePr>
        <xdr:cNvPr id="14" name="Chart 4"/>
        <xdr:cNvGraphicFramePr/>
      </xdr:nvGraphicFramePr>
      <xdr:xfrm>
        <a:off x="15167520" y="1559520"/>
        <a:ext cx="7464240" cy="442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9</xdr:col>
      <xdr:colOff>383400</xdr:colOff>
      <xdr:row>5</xdr:row>
      <xdr:rowOff>6480</xdr:rowOff>
    </xdr:from>
    <xdr:to>
      <xdr:col>13</xdr:col>
      <xdr:colOff>195120</xdr:colOff>
      <xdr:row>6</xdr:row>
      <xdr:rowOff>159840</xdr:rowOff>
    </xdr:to>
    <xdr:sp>
      <xdr:nvSpPr>
        <xdr:cNvPr id="15" name="Rectangle 13"/>
        <xdr:cNvSpPr/>
      </xdr:nvSpPr>
      <xdr:spPr>
        <a:xfrm>
          <a:off x="15170040" y="1140120"/>
          <a:ext cx="7466760" cy="36288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Répartition des Charges Anuelles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108000</xdr:colOff>
      <xdr:row>1</xdr:row>
      <xdr:rowOff>40680</xdr:rowOff>
    </xdr:from>
    <xdr:to>
      <xdr:col>13</xdr:col>
      <xdr:colOff>323640</xdr:colOff>
      <xdr:row>41</xdr:row>
      <xdr:rowOff>52560</xdr:rowOff>
    </xdr:to>
    <xdr:sp>
      <xdr:nvSpPr>
        <xdr:cNvPr id="16" name="Rectangle 14"/>
        <xdr:cNvSpPr/>
      </xdr:nvSpPr>
      <xdr:spPr>
        <a:xfrm>
          <a:off x="108000" y="136080"/>
          <a:ext cx="22657320" cy="844128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6</xdr:col>
      <xdr:colOff>378360</xdr:colOff>
      <xdr:row>23</xdr:row>
      <xdr:rowOff>135000</xdr:rowOff>
    </xdr:from>
    <xdr:to>
      <xdr:col>9</xdr:col>
      <xdr:colOff>80640</xdr:colOff>
      <xdr:row>30</xdr:row>
      <xdr:rowOff>80640</xdr:rowOff>
    </xdr:to>
    <xdr:sp>
      <xdr:nvSpPr>
        <xdr:cNvPr id="17" name="Rectangle 17"/>
        <xdr:cNvSpPr/>
      </xdr:nvSpPr>
      <xdr:spPr>
        <a:xfrm>
          <a:off x="10062000" y="4964040"/>
          <a:ext cx="4805280" cy="142200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7</xdr:col>
      <xdr:colOff>190440</xdr:colOff>
      <xdr:row>33</xdr:row>
      <xdr:rowOff>21240</xdr:rowOff>
    </xdr:from>
    <xdr:to>
      <xdr:col>8</xdr:col>
      <xdr:colOff>1110960</xdr:colOff>
      <xdr:row>36</xdr:row>
      <xdr:rowOff>84240</xdr:rowOff>
    </xdr:to>
    <xdr:sp>
      <xdr:nvSpPr>
        <xdr:cNvPr id="18" name="Rectangle : coins arrondis 15"/>
        <xdr:cNvSpPr/>
      </xdr:nvSpPr>
      <xdr:spPr>
        <a:xfrm>
          <a:off x="10457280" y="6936480"/>
          <a:ext cx="3812040" cy="66312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00c7dd"/>
            </a:gs>
            <a:gs pos="100000">
              <a:srgbClr val="006eac"/>
            </a:gs>
          </a:gsLst>
          <a:lin ang="13500000"/>
        </a:gradFill>
        <a:ln>
          <a:noFill/>
        </a:ln>
        <a:effectLst>
          <a:outerShdw algn="t" blurRad="50760" dir="5400000" dist="38160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400" spc="-1" strike="noStrike">
              <a:solidFill>
                <a:srgbClr val="ffffff"/>
              </a:solidFill>
              <a:latin typeface="Calibri"/>
            </a:rPr>
            <a:t>Voir votre </a:t>
          </a:r>
          <a:r>
            <a:rPr b="1" lang="fr-FR" sz="1600" spc="-1" strike="noStrike">
              <a:solidFill>
                <a:srgbClr val="ffffff"/>
              </a:solidFill>
              <a:latin typeface="Calibri"/>
            </a:rPr>
            <a:t>rentabilité Nette-Nette </a:t>
          </a:r>
          <a:r>
            <a:rPr b="0" lang="fr-FR" sz="1400" spc="-1" strike="noStrike">
              <a:solidFill>
                <a:srgbClr val="ffffff"/>
              </a:solidFill>
              <a:latin typeface="Calibri"/>
            </a:rPr>
            <a:t>depuis l'onglet "</a:t>
          </a:r>
          <a:r>
            <a:rPr b="1" lang="fr-FR" sz="1400" spc="-1" strike="noStrike">
              <a:solidFill>
                <a:srgbClr val="ffffff"/>
              </a:solidFill>
              <a:latin typeface="Calibri"/>
            </a:rPr>
            <a:t>Fiscalité</a:t>
          </a:r>
          <a:r>
            <a:rPr b="0" lang="fr-FR" sz="1400" spc="-1" strike="noStrike">
              <a:solidFill>
                <a:srgbClr val="ffffff"/>
              </a:solidFill>
              <a:latin typeface="Calibri"/>
            </a:rPr>
            <a:t>"</a:t>
          </a:r>
          <a:endParaRPr b="0" lang="en-US" sz="14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38160</xdr:colOff>
      <xdr:row>1</xdr:row>
      <xdr:rowOff>167760</xdr:rowOff>
    </xdr:from>
    <xdr:to>
      <xdr:col>3</xdr:col>
      <xdr:colOff>257040</xdr:colOff>
      <xdr:row>4</xdr:row>
      <xdr:rowOff>117720</xdr:rowOff>
    </xdr:to>
    <xdr:sp>
      <xdr:nvSpPr>
        <xdr:cNvPr id="19" name="Rectangle 1"/>
        <xdr:cNvSpPr/>
      </xdr:nvSpPr>
      <xdr:spPr>
        <a:xfrm>
          <a:off x="1131480" y="367920"/>
          <a:ext cx="5455800" cy="55008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Votre situation fiscale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129600</xdr:colOff>
      <xdr:row>0</xdr:row>
      <xdr:rowOff>129600</xdr:rowOff>
    </xdr:from>
    <xdr:to>
      <xdr:col>16</xdr:col>
      <xdr:colOff>634680</xdr:colOff>
      <xdr:row>117</xdr:row>
      <xdr:rowOff>75960</xdr:rowOff>
    </xdr:to>
    <xdr:sp>
      <xdr:nvSpPr>
        <xdr:cNvPr id="20" name="Rectangle 2"/>
        <xdr:cNvSpPr/>
      </xdr:nvSpPr>
      <xdr:spPr>
        <a:xfrm>
          <a:off x="129600" y="129600"/>
          <a:ext cx="25364160" cy="2334924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</xdr:col>
      <xdr:colOff>9360</xdr:colOff>
      <xdr:row>41</xdr:row>
      <xdr:rowOff>196200</xdr:rowOff>
    </xdr:from>
    <xdr:to>
      <xdr:col>5</xdr:col>
      <xdr:colOff>1093320</xdr:colOff>
      <xdr:row>44</xdr:row>
      <xdr:rowOff>146160</xdr:rowOff>
    </xdr:to>
    <xdr:sp>
      <xdr:nvSpPr>
        <xdr:cNvPr id="21" name="Rectangle 13"/>
        <xdr:cNvSpPr/>
      </xdr:nvSpPr>
      <xdr:spPr>
        <a:xfrm>
          <a:off x="1102680" y="8397360"/>
          <a:ext cx="11035080" cy="55008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Votre imposition suivant le régime fiscal choisi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6120</xdr:colOff>
      <xdr:row>44</xdr:row>
      <xdr:rowOff>189000</xdr:rowOff>
    </xdr:from>
    <xdr:to>
      <xdr:col>12</xdr:col>
      <xdr:colOff>542880</xdr:colOff>
      <xdr:row>48</xdr:row>
      <xdr:rowOff>190080</xdr:rowOff>
    </xdr:to>
    <xdr:sp>
      <xdr:nvSpPr>
        <xdr:cNvPr id="22" name="ZoneTexte 29"/>
        <xdr:cNvSpPr/>
      </xdr:nvSpPr>
      <xdr:spPr>
        <a:xfrm>
          <a:off x="13237560" y="8990280"/>
          <a:ext cx="7790400" cy="8010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ff0000"/>
              </a:solidFill>
              <a:latin typeface="Calibri"/>
            </a:rPr>
            <a:t>Barème applicable aux revenus de l'année :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Calibri"/>
            </a:rPr>
            <a:t>Calcul de l'impôt suivant le barème progressif - chiffres à </a:t>
          </a:r>
          <a:r>
            <a:rPr b="1" lang="fr-FR" sz="1000" spc="-1" strike="noStrike">
              <a:solidFill>
                <a:srgbClr val="00b050"/>
              </a:solidFill>
              <a:latin typeface="Calibri"/>
            </a:rPr>
            <a:t>date du 1er janvier 2024 </a:t>
          </a:r>
          <a:r>
            <a:rPr b="1" lang="fr-FR" sz="1000" spc="-1" strike="noStrike">
              <a:solidFill>
                <a:srgbClr val="000000"/>
              </a:solidFill>
              <a:latin typeface="Calibri"/>
            </a:rPr>
            <a:t>:</a:t>
          </a:r>
          <a:endParaRPr b="0" lang="en-US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000" spc="-1" strike="noStrike">
              <a:solidFill>
                <a:srgbClr val="000000"/>
              </a:solidFill>
              <a:latin typeface="Calibri"/>
            </a:rPr>
            <a:t>Selon leur montant, vos revenus sont divisés en une ou plusieurs tranches. Chaque tranche de revenus est imposée selon un pourcentage différent.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9</xdr:col>
      <xdr:colOff>586080</xdr:colOff>
      <xdr:row>19</xdr:row>
      <xdr:rowOff>31680</xdr:rowOff>
    </xdr:from>
    <xdr:to>
      <xdr:col>16</xdr:col>
      <xdr:colOff>52560</xdr:colOff>
      <xdr:row>38</xdr:row>
      <xdr:rowOff>179640</xdr:rowOff>
    </xdr:to>
    <xdr:graphicFrame>
      <xdr:nvGraphicFramePr>
        <xdr:cNvPr id="23" name="Graphique 8"/>
        <xdr:cNvGraphicFramePr/>
      </xdr:nvGraphicFramePr>
      <xdr:xfrm>
        <a:off x="17790840" y="3832200"/>
        <a:ext cx="7120800" cy="394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</xdr:col>
      <xdr:colOff>2423520</xdr:colOff>
      <xdr:row>4</xdr:row>
      <xdr:rowOff>137520</xdr:rowOff>
    </xdr:from>
    <xdr:to>
      <xdr:col>3</xdr:col>
      <xdr:colOff>72720</xdr:colOff>
      <xdr:row>8</xdr:row>
      <xdr:rowOff>41760</xdr:rowOff>
    </xdr:to>
    <xdr:sp>
      <xdr:nvSpPr>
        <xdr:cNvPr id="24" name="Rectangle 9"/>
        <xdr:cNvSpPr/>
      </xdr:nvSpPr>
      <xdr:spPr>
        <a:xfrm>
          <a:off x="3516840" y="937800"/>
          <a:ext cx="2886120" cy="7041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3</xdr:col>
      <xdr:colOff>294480</xdr:colOff>
      <xdr:row>4</xdr:row>
      <xdr:rowOff>93960</xdr:rowOff>
    </xdr:from>
    <xdr:to>
      <xdr:col>4</xdr:col>
      <xdr:colOff>230760</xdr:colOff>
      <xdr:row>5</xdr:row>
      <xdr:rowOff>146520</xdr:rowOff>
    </xdr:to>
    <xdr:sp>
      <xdr:nvSpPr>
        <xdr:cNvPr id="25" name="ZoneTexte 10"/>
        <xdr:cNvSpPr/>
      </xdr:nvSpPr>
      <xdr:spPr>
        <a:xfrm>
          <a:off x="6624720" y="894240"/>
          <a:ext cx="1029960" cy="25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0000"/>
              </a:solidFill>
              <a:latin typeface="Calibri"/>
            </a:rPr>
            <a:t>A compléter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72360</xdr:colOff>
      <xdr:row>5</xdr:row>
      <xdr:rowOff>25200</xdr:rowOff>
    </xdr:from>
    <xdr:to>
      <xdr:col>3</xdr:col>
      <xdr:colOff>364320</xdr:colOff>
      <xdr:row>6</xdr:row>
      <xdr:rowOff>89640</xdr:rowOff>
    </xdr:to>
    <xdr:sp>
      <xdr:nvSpPr>
        <xdr:cNvPr id="26" name="Connecteur droit avec flèche 18"/>
        <xdr:cNvSpPr/>
      </xdr:nvSpPr>
      <xdr:spPr>
        <a:xfrm flipH="1">
          <a:off x="6402600" y="1025280"/>
          <a:ext cx="291960" cy="26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0000"/>
          </a:solidFill>
          <a:tailEnd len="med" type="arrow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</xdr:col>
      <xdr:colOff>862920</xdr:colOff>
      <xdr:row>1</xdr:row>
      <xdr:rowOff>183600</xdr:rowOff>
    </xdr:from>
    <xdr:to>
      <xdr:col>5</xdr:col>
      <xdr:colOff>618840</xdr:colOff>
      <xdr:row>17</xdr:row>
      <xdr:rowOff>88200</xdr:rowOff>
    </xdr:to>
    <xdr:graphicFrame>
      <xdr:nvGraphicFramePr>
        <xdr:cNvPr id="27" name="Graphique 22"/>
        <xdr:cNvGraphicFramePr/>
      </xdr:nvGraphicFramePr>
      <xdr:xfrm>
        <a:off x="8286840" y="383760"/>
        <a:ext cx="337644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241920</xdr:colOff>
      <xdr:row>1</xdr:row>
      <xdr:rowOff>196920</xdr:rowOff>
    </xdr:from>
    <xdr:to>
      <xdr:col>16</xdr:col>
      <xdr:colOff>31320</xdr:colOff>
      <xdr:row>12</xdr:row>
      <xdr:rowOff>169200</xdr:rowOff>
    </xdr:to>
    <xdr:graphicFrame>
      <xdr:nvGraphicFramePr>
        <xdr:cNvPr id="28" name="Graphique 30"/>
        <xdr:cNvGraphicFramePr/>
      </xdr:nvGraphicFramePr>
      <xdr:xfrm>
        <a:off x="17446680" y="397080"/>
        <a:ext cx="7443720" cy="217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9</xdr:col>
      <xdr:colOff>243360</xdr:colOff>
      <xdr:row>13</xdr:row>
      <xdr:rowOff>21240</xdr:rowOff>
    </xdr:from>
    <xdr:to>
      <xdr:col>16</xdr:col>
      <xdr:colOff>31320</xdr:colOff>
      <xdr:row>17</xdr:row>
      <xdr:rowOff>116280</xdr:rowOff>
    </xdr:to>
    <xdr:sp>
      <xdr:nvSpPr>
        <xdr:cNvPr id="29" name="ZoneTexte 31"/>
        <xdr:cNvSpPr/>
      </xdr:nvSpPr>
      <xdr:spPr>
        <a:xfrm>
          <a:off x="17448120" y="2621520"/>
          <a:ext cx="7442280" cy="89532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Calibri"/>
            </a:rPr>
            <a:t>Cash mensuel (après imposition) = Total des loyers perçus - total des charges y compris les échéances du prêt - coût des impôts suivant le régime fiscal choisi.</a:t>
          </a:r>
          <a:endParaRPr b="0" lang="en-US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000" spc="-1" strike="noStrike">
              <a:solidFill>
                <a:srgbClr val="000000"/>
              </a:solidFill>
              <a:latin typeface="Calibri"/>
            </a:rPr>
            <a:t>- </a:t>
          </a:r>
          <a:r>
            <a:rPr b="0" lang="fr-FR" sz="1000" spc="-1" strike="noStrike">
              <a:solidFill>
                <a:srgbClr val="ff0000"/>
              </a:solidFill>
              <a:latin typeface="Calibri"/>
            </a:rPr>
            <a:t>NEGATIF</a:t>
          </a:r>
          <a:r>
            <a:rPr b="0" lang="fr-FR" sz="1000" spc="-1" strike="noStrike">
              <a:solidFill>
                <a:srgbClr val="000000"/>
              </a:solidFill>
              <a:latin typeface="Calibri"/>
            </a:rPr>
            <a:t> : votre investissement vous coûte de l'argent tous les mois</a:t>
          </a:r>
          <a:endParaRPr b="0" lang="en-US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000" spc="-1" strike="noStrike">
              <a:solidFill>
                <a:srgbClr val="000000"/>
              </a:solidFill>
              <a:latin typeface="Calibri"/>
            </a:rPr>
            <a:t>- NUL (=0) : votre investissement s'autofinance</a:t>
          </a:r>
          <a:endParaRPr b="0" lang="en-US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000" spc="-1" strike="noStrike">
              <a:solidFill>
                <a:srgbClr val="000000"/>
              </a:solidFill>
              <a:latin typeface="Calibri"/>
            </a:rPr>
            <a:t>- </a:t>
          </a:r>
          <a:r>
            <a:rPr b="0" lang="fr-FR" sz="1000" spc="-1" strike="noStrike">
              <a:solidFill>
                <a:srgbClr val="00b050"/>
              </a:solidFill>
              <a:latin typeface="Calibri"/>
            </a:rPr>
            <a:t>POSITIF</a:t>
          </a:r>
          <a:r>
            <a:rPr b="0" lang="fr-FR" sz="1000" spc="-1" strike="noStrike">
              <a:solidFill>
                <a:srgbClr val="000000"/>
              </a:solidFill>
              <a:latin typeface="Calibri"/>
            </a:rPr>
            <a:t> : votre investissement vous génère des revenus tous les mois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838080</xdr:colOff>
      <xdr:row>67</xdr:row>
      <xdr:rowOff>181080</xdr:rowOff>
    </xdr:from>
    <xdr:to>
      <xdr:col>13</xdr:col>
      <xdr:colOff>151920</xdr:colOff>
      <xdr:row>74</xdr:row>
      <xdr:rowOff>85320</xdr:rowOff>
    </xdr:to>
    <xdr:sp>
      <xdr:nvSpPr>
        <xdr:cNvPr id="30" name="Rectangle 5"/>
        <xdr:cNvSpPr/>
      </xdr:nvSpPr>
      <xdr:spPr>
        <a:xfrm>
          <a:off x="18042840" y="13582800"/>
          <a:ext cx="3687480" cy="13042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752400</xdr:colOff>
      <xdr:row>1</xdr:row>
      <xdr:rowOff>190440</xdr:rowOff>
    </xdr:from>
    <xdr:to>
      <xdr:col>8</xdr:col>
      <xdr:colOff>837720</xdr:colOff>
      <xdr:row>17</xdr:row>
      <xdr:rowOff>95040</xdr:rowOff>
    </xdr:to>
    <xdr:graphicFrame>
      <xdr:nvGraphicFramePr>
        <xdr:cNvPr id="31" name="Graphique 19"/>
        <xdr:cNvGraphicFramePr/>
      </xdr:nvGraphicFramePr>
      <xdr:xfrm>
        <a:off x="11796840" y="390600"/>
        <a:ext cx="515196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800280</xdr:colOff>
      <xdr:row>98</xdr:row>
      <xdr:rowOff>123840</xdr:rowOff>
    </xdr:from>
    <xdr:to>
      <xdr:col>4</xdr:col>
      <xdr:colOff>1400040</xdr:colOff>
      <xdr:row>116</xdr:row>
      <xdr:rowOff>85320</xdr:rowOff>
    </xdr:to>
    <xdr:pic>
      <xdr:nvPicPr>
        <xdr:cNvPr id="32" name="Image 23" descr=""/>
        <xdr:cNvPicPr/>
      </xdr:nvPicPr>
      <xdr:blipFill>
        <a:blip r:embed="rId5"/>
        <a:stretch/>
      </xdr:blipFill>
      <xdr:spPr>
        <a:xfrm>
          <a:off x="800280" y="19726200"/>
          <a:ext cx="8023680" cy="35622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0</xdr:colOff>
      <xdr:row>89</xdr:row>
      <xdr:rowOff>0</xdr:rowOff>
    </xdr:from>
    <xdr:to>
      <xdr:col>10</xdr:col>
      <xdr:colOff>142560</xdr:colOff>
      <xdr:row>91</xdr:row>
      <xdr:rowOff>149760</xdr:rowOff>
    </xdr:to>
    <xdr:sp>
      <xdr:nvSpPr>
        <xdr:cNvPr id="33" name="Rectangle 24"/>
        <xdr:cNvSpPr/>
      </xdr:nvSpPr>
      <xdr:spPr>
        <a:xfrm>
          <a:off x="1093320" y="17802360"/>
          <a:ext cx="17347320" cy="54972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Etes-vous loueur en LMNP ou LMP ?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9360</xdr:colOff>
      <xdr:row>92</xdr:row>
      <xdr:rowOff>76320</xdr:rowOff>
    </xdr:from>
    <xdr:to>
      <xdr:col>4</xdr:col>
      <xdr:colOff>1132920</xdr:colOff>
      <xdr:row>97</xdr:row>
      <xdr:rowOff>66600</xdr:rowOff>
    </xdr:to>
    <xdr:sp>
      <xdr:nvSpPr>
        <xdr:cNvPr id="34" name="Rectangle 3"/>
        <xdr:cNvSpPr/>
      </xdr:nvSpPr>
      <xdr:spPr>
        <a:xfrm>
          <a:off x="1102680" y="18478800"/>
          <a:ext cx="7454160" cy="990360"/>
        </a:xfrm>
        <a:prstGeom prst="rect">
          <a:avLst/>
        </a:prstGeom>
        <a:solidFill>
          <a:schemeClr val="bg1"/>
        </a:solidFill>
        <a:ln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000000"/>
              </a:solidFill>
              <a:latin typeface="Calibri"/>
            </a:rPr>
            <a:t>Les conditions pour être loueur en meublé professionnel (s'applique depuis le 1er janvier 2020) :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1. Avoir un Chiffre d'Affaires (CA) &gt; 23 000 €   </a:t>
          </a:r>
          <a:r>
            <a:rPr b="0" lang="fr-FR" sz="1100" spc="-1" strike="noStrike" u="sng">
              <a:solidFill>
                <a:srgbClr val="000000"/>
              </a:solidFill>
              <a:uFillTx/>
              <a:latin typeface="Calibri"/>
            </a:rPr>
            <a:t>et</a:t>
          </a:r>
          <a:r>
            <a:rPr b="0" lang="fr-FR" sz="1100" spc="-1" strike="noStrike">
              <a:solidFill>
                <a:srgbClr val="000000"/>
              </a:solidFill>
              <a:latin typeface="Calibri"/>
            </a:rPr>
            <a:t>   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2. CA &gt; revenus d’activités professionnelles 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L’immatriculation au RCS (Registre du Commerce et des Sociétés) n’est plus nécessaire.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1333440</xdr:colOff>
      <xdr:row>92</xdr:row>
      <xdr:rowOff>85680</xdr:rowOff>
    </xdr:from>
    <xdr:to>
      <xdr:col>10</xdr:col>
      <xdr:colOff>142560</xdr:colOff>
      <xdr:row>97</xdr:row>
      <xdr:rowOff>75960</xdr:rowOff>
    </xdr:to>
    <xdr:sp>
      <xdr:nvSpPr>
        <xdr:cNvPr id="35" name="Rectangle 25"/>
        <xdr:cNvSpPr/>
      </xdr:nvSpPr>
      <xdr:spPr>
        <a:xfrm>
          <a:off x="8757360" y="18488160"/>
          <a:ext cx="9683280" cy="9903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000000"/>
              </a:solidFill>
              <a:latin typeface="Calibri"/>
            </a:rPr>
            <a:t>Lexique : 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6eac"/>
              </a:solidFill>
              <a:latin typeface="Calibri"/>
            </a:rPr>
            <a:t>Chiffre d’Affaires </a:t>
          </a:r>
          <a:r>
            <a:rPr b="0" lang="fr-FR" sz="1100" spc="-1" strike="noStrike">
              <a:solidFill>
                <a:srgbClr val="000000"/>
              </a:solidFill>
              <a:latin typeface="Calibri"/>
            </a:rPr>
            <a:t>= cumul des revenus bruts TTC (loyers + provisions/forfait charges + autres produits) 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6eac"/>
              </a:solidFill>
              <a:latin typeface="Calibri"/>
            </a:rPr>
            <a:t>Foyer fiscal </a:t>
          </a:r>
          <a:r>
            <a:rPr b="0" lang="fr-FR" sz="1100" spc="-1" strike="noStrike">
              <a:solidFill>
                <a:srgbClr val="000000"/>
              </a:solidFill>
              <a:latin typeface="Calibri"/>
            </a:rPr>
            <a:t>= ensemble des personnes déclarées sur la même déclaration de revenus (vous, conjoint, personnes à charge) 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6eac"/>
              </a:solidFill>
              <a:latin typeface="Calibri"/>
            </a:rPr>
            <a:t>Revenus d’activité professionnels </a:t>
          </a:r>
          <a:r>
            <a:rPr b="0" lang="fr-FR" sz="1100" spc="-1" strike="noStrike">
              <a:solidFill>
                <a:srgbClr val="000000"/>
              </a:solidFill>
              <a:latin typeface="Calibri"/>
            </a:rPr>
            <a:t>= salaires, pensions, retraites, résultats BNC BA BIC (autres que locations meublées) après abattement 10% ou déduction des frais réels 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42480</xdr:colOff>
      <xdr:row>123</xdr:row>
      <xdr:rowOff>31680</xdr:rowOff>
    </xdr:from>
    <xdr:to>
      <xdr:col>6</xdr:col>
      <xdr:colOff>211320</xdr:colOff>
      <xdr:row>127</xdr:row>
      <xdr:rowOff>20880</xdr:rowOff>
    </xdr:to>
    <xdr:sp>
      <xdr:nvSpPr>
        <xdr:cNvPr id="36" name="Accolade fermante 7"/>
        <xdr:cNvSpPr/>
      </xdr:nvSpPr>
      <xdr:spPr>
        <a:xfrm>
          <a:off x="12180600" y="24634800"/>
          <a:ext cx="168840" cy="789120"/>
        </a:xfrm>
        <a:prstGeom prst="rightBrace">
          <a:avLst>
            <a:gd name="adj1" fmla="val 8333"/>
            <a:gd name="adj2" fmla="val 50000"/>
          </a:avLst>
        </a:prstGeom>
        <a:noFill/>
        <a:ln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78120</xdr:colOff>
      <xdr:row>124</xdr:row>
      <xdr:rowOff>84600</xdr:rowOff>
    </xdr:from>
    <xdr:to>
      <xdr:col>7</xdr:col>
      <xdr:colOff>776880</xdr:colOff>
      <xdr:row>125</xdr:row>
      <xdr:rowOff>137160</xdr:rowOff>
    </xdr:to>
    <xdr:sp>
      <xdr:nvSpPr>
        <xdr:cNvPr id="37" name="ZoneTexte 11"/>
        <xdr:cNvSpPr/>
      </xdr:nvSpPr>
      <xdr:spPr>
        <a:xfrm>
          <a:off x="12216240" y="24887880"/>
          <a:ext cx="1792080" cy="25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Rentabilité Nette Nette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10440</xdr:colOff>
      <xdr:row>13</xdr:row>
      <xdr:rowOff>169200</xdr:rowOff>
    </xdr:from>
    <xdr:to>
      <xdr:col>4</xdr:col>
      <xdr:colOff>200520</xdr:colOff>
      <xdr:row>18</xdr:row>
      <xdr:rowOff>52560</xdr:rowOff>
    </xdr:to>
    <xdr:sp>
      <xdr:nvSpPr>
        <xdr:cNvPr id="38" name="Rectangle 26"/>
        <xdr:cNvSpPr/>
      </xdr:nvSpPr>
      <xdr:spPr>
        <a:xfrm>
          <a:off x="4201920" y="2769480"/>
          <a:ext cx="3422520" cy="8834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16</xdr:col>
      <xdr:colOff>783000</xdr:colOff>
      <xdr:row>1</xdr:row>
      <xdr:rowOff>164160</xdr:rowOff>
    </xdr:from>
    <xdr:to>
      <xdr:col>64</xdr:col>
      <xdr:colOff>1092960</xdr:colOff>
      <xdr:row>17</xdr:row>
      <xdr:rowOff>105480</xdr:rowOff>
    </xdr:to>
    <xdr:sp>
      <xdr:nvSpPr>
        <xdr:cNvPr id="39" name="Rectangle 4"/>
        <xdr:cNvSpPr/>
      </xdr:nvSpPr>
      <xdr:spPr>
        <a:xfrm>
          <a:off x="25642080" y="364320"/>
          <a:ext cx="2484720" cy="3141720"/>
        </a:xfrm>
        <a:prstGeom prst="rect">
          <a:avLst/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ffffff"/>
              </a:solidFill>
              <a:latin typeface="Calibri"/>
            </a:rPr>
            <a:t>Evolutions à venir :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solidFill>
                <a:srgbClr val="ffffff"/>
              </a:solidFill>
              <a:latin typeface="Calibri"/>
            </a:rPr>
            <a:t>- Simul pour biens neufs (sans frais de notaire)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solidFill>
                <a:srgbClr val="ffffff"/>
              </a:solidFill>
              <a:latin typeface="Calibri"/>
            </a:rPr>
            <a:t>- vision cash flow sur plusieurs années 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solidFill>
                <a:srgbClr val="ffffff"/>
              </a:solidFill>
              <a:latin typeface="Calibri"/>
            </a:rPr>
            <a:t>- ROI  + TRI et la VAN avec 1 option de modification du % de plus value annuelle du bien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 Défisc (Duflot, Derobien...)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 LMP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 SCI &gt; mode_op pour faire la simul pour 1 foyer fiscal.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 Inclure un différé dans les remboursements bancaires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 Calculer rentabilité pour SCI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-l'abattement à 71% pour la location meublée classé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ffff"/>
              </a:solidFill>
              <a:latin typeface="Calibri"/>
            </a:rPr>
            <a:t>- Vidéo d'aide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2165400</xdr:colOff>
      <xdr:row>19</xdr:row>
      <xdr:rowOff>32040</xdr:rowOff>
    </xdr:from>
    <xdr:to>
      <xdr:col>9</xdr:col>
      <xdr:colOff>423000</xdr:colOff>
      <xdr:row>38</xdr:row>
      <xdr:rowOff>168840</xdr:rowOff>
    </xdr:to>
    <xdr:graphicFrame>
      <xdr:nvGraphicFramePr>
        <xdr:cNvPr id="40" name="Graphique 14"/>
        <xdr:cNvGraphicFramePr/>
      </xdr:nvGraphicFramePr>
      <xdr:xfrm>
        <a:off x="9589320" y="3832560"/>
        <a:ext cx="8038440" cy="393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577800</xdr:colOff>
      <xdr:row>19</xdr:row>
      <xdr:rowOff>23400</xdr:rowOff>
    </xdr:from>
    <xdr:to>
      <xdr:col>4</xdr:col>
      <xdr:colOff>1974600</xdr:colOff>
      <xdr:row>38</xdr:row>
      <xdr:rowOff>190080</xdr:rowOff>
    </xdr:to>
    <xdr:graphicFrame>
      <xdr:nvGraphicFramePr>
        <xdr:cNvPr id="41" name="Graphique 17"/>
        <xdr:cNvGraphicFramePr/>
      </xdr:nvGraphicFramePr>
      <xdr:xfrm>
        <a:off x="577800" y="3823920"/>
        <a:ext cx="8820720" cy="39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twoCell">
    <xdr:from>
      <xdr:col>7</xdr:col>
      <xdr:colOff>1595520</xdr:colOff>
      <xdr:row>40</xdr:row>
      <xdr:rowOff>131040</xdr:rowOff>
    </xdr:from>
    <xdr:to>
      <xdr:col>14</xdr:col>
      <xdr:colOff>518400</xdr:colOff>
      <xdr:row>43</xdr:row>
      <xdr:rowOff>63360</xdr:rowOff>
    </xdr:to>
    <xdr:sp>
      <xdr:nvSpPr>
        <xdr:cNvPr id="42" name="ZoneTexte 16"/>
        <xdr:cNvSpPr/>
      </xdr:nvSpPr>
      <xdr:spPr>
        <a:xfrm>
          <a:off x="14826960" y="8132040"/>
          <a:ext cx="8363520" cy="5324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 algn="r">
            <a:lnSpc>
              <a:spcPct val="100000"/>
            </a:lnSpc>
          </a:pPr>
          <a:r>
            <a:rPr b="1" lang="fr-FR" sz="1100" spc="-1" strike="noStrike">
              <a:solidFill>
                <a:srgbClr val="000000"/>
              </a:solidFill>
              <a:latin typeface="Calibri"/>
            </a:rPr>
            <a:t>Entourez-vous d'une équipe de pro pour réussir votre projet locatif !</a:t>
          </a:r>
          <a:endParaRPr b="0" lang="en-US" sz="1100" spc="-1" strike="noStrike">
            <a:latin typeface="Times New Roman"/>
          </a:endParaRPr>
        </a:p>
        <a:p>
          <a:pPr algn="r"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Nos experts (banquiers, avocats, notaires, fiscalistes, artisans) sécurisent toutes les étapes de votre projet.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14</xdr:col>
      <xdr:colOff>613800</xdr:colOff>
      <xdr:row>40</xdr:row>
      <xdr:rowOff>152280</xdr:rowOff>
    </xdr:from>
    <xdr:to>
      <xdr:col>16</xdr:col>
      <xdr:colOff>52560</xdr:colOff>
      <xdr:row>42</xdr:row>
      <xdr:rowOff>117360</xdr:rowOff>
    </xdr:to>
    <xdr:sp>
      <xdr:nvSpPr>
        <xdr:cNvPr id="43" name="Rectangle : coins arrondis 12">
          <a:hlinkClick r:id="rId8"/>
        </xdr:cNvPr>
        <xdr:cNvSpPr/>
      </xdr:nvSpPr>
      <xdr:spPr>
        <a:xfrm>
          <a:off x="23285880" y="8153280"/>
          <a:ext cx="1625760" cy="36504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00c7dd"/>
            </a:gs>
            <a:gs pos="100000">
              <a:srgbClr val="006eac"/>
            </a:gs>
          </a:gsLst>
          <a:lin ang="13500000"/>
        </a:gradFill>
        <a:ln>
          <a:noFill/>
        </a:ln>
        <a:effectLst>
          <a:outerShdw algn="t" blurRad="50760" dir="5400000" dist="38160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200" spc="-1" strike="noStrike" u="sng">
              <a:solidFill>
                <a:srgbClr val="ffffff"/>
              </a:solidFill>
              <a:uFillTx/>
              <a:latin typeface="Calibri"/>
            </a:rPr>
            <a:t>En savoir plus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139680</xdr:colOff>
      <xdr:row>0</xdr:row>
      <xdr:rowOff>131400</xdr:rowOff>
    </xdr:from>
    <xdr:to>
      <xdr:col>17</xdr:col>
      <xdr:colOff>740520</xdr:colOff>
      <xdr:row>77</xdr:row>
      <xdr:rowOff>42120</xdr:rowOff>
    </xdr:to>
    <xdr:sp>
      <xdr:nvSpPr>
        <xdr:cNvPr id="44" name="Rectangle 1"/>
        <xdr:cNvSpPr/>
      </xdr:nvSpPr>
      <xdr:spPr>
        <a:xfrm>
          <a:off x="139680" y="131400"/>
          <a:ext cx="25923240" cy="1531260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</xdr:col>
      <xdr:colOff>55080</xdr:colOff>
      <xdr:row>1</xdr:row>
      <xdr:rowOff>163080</xdr:rowOff>
    </xdr:from>
    <xdr:to>
      <xdr:col>5</xdr:col>
      <xdr:colOff>2053080</xdr:colOff>
      <xdr:row>4</xdr:row>
      <xdr:rowOff>113040</xdr:rowOff>
    </xdr:to>
    <xdr:sp>
      <xdr:nvSpPr>
        <xdr:cNvPr id="45" name="Rectangle 2"/>
        <xdr:cNvSpPr/>
      </xdr:nvSpPr>
      <xdr:spPr>
        <a:xfrm>
          <a:off x="1124280" y="363240"/>
          <a:ext cx="11840040" cy="55008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Composition de votre SCI détenue par des personnes physique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45720</xdr:colOff>
      <xdr:row>2</xdr:row>
      <xdr:rowOff>158760</xdr:rowOff>
    </xdr:from>
    <xdr:to>
      <xdr:col>8</xdr:col>
      <xdr:colOff>317520</xdr:colOff>
      <xdr:row>4</xdr:row>
      <xdr:rowOff>10800</xdr:rowOff>
    </xdr:to>
    <xdr:sp>
      <xdr:nvSpPr>
        <xdr:cNvPr id="46" name="ZoneTexte 4"/>
        <xdr:cNvSpPr/>
      </xdr:nvSpPr>
      <xdr:spPr>
        <a:xfrm>
          <a:off x="13010400" y="558720"/>
          <a:ext cx="3005640" cy="252360"/>
        </a:xfrm>
        <a:prstGeom prst="rect">
          <a:avLst/>
        </a:prstGeom>
        <a:solidFill>
          <a:srgbClr val="ff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1" lang="fr-FR" sz="1100" spc="-1" strike="noStrike" u="sng">
              <a:solidFill>
                <a:srgbClr val="ffffff"/>
              </a:solidFill>
              <a:uFillTx/>
              <a:latin typeface="Calibri"/>
            </a:rPr>
            <a:t>2. Puis compléter les infos de la SCI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1586880</xdr:colOff>
      <xdr:row>3</xdr:row>
      <xdr:rowOff>90000</xdr:rowOff>
    </xdr:from>
    <xdr:to>
      <xdr:col>6</xdr:col>
      <xdr:colOff>428040</xdr:colOff>
      <xdr:row>8</xdr:row>
      <xdr:rowOff>95040</xdr:rowOff>
    </xdr:to>
    <xdr:sp>
      <xdr:nvSpPr>
        <xdr:cNvPr id="47" name="Connecteur droit avec flèche 5"/>
        <xdr:cNvSpPr/>
      </xdr:nvSpPr>
      <xdr:spPr>
        <a:xfrm flipH="1">
          <a:off x="12498120" y="690120"/>
          <a:ext cx="894600" cy="100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0000"/>
          </a:solidFill>
          <a:tailEnd len="med" type="arrow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8</xdr:col>
      <xdr:colOff>423360</xdr:colOff>
      <xdr:row>32</xdr:row>
      <xdr:rowOff>10440</xdr:rowOff>
    </xdr:from>
    <xdr:to>
      <xdr:col>15</xdr:col>
      <xdr:colOff>658080</xdr:colOff>
      <xdr:row>37</xdr:row>
      <xdr:rowOff>720</xdr:rowOff>
    </xdr:to>
    <xdr:sp>
      <xdr:nvSpPr>
        <xdr:cNvPr id="48" name="Rectangle 10"/>
        <xdr:cNvSpPr/>
      </xdr:nvSpPr>
      <xdr:spPr>
        <a:xfrm>
          <a:off x="16121880" y="6411240"/>
          <a:ext cx="7720200" cy="990360"/>
        </a:xfrm>
        <a:prstGeom prst="rect">
          <a:avLst/>
        </a:prstGeom>
        <a:solidFill>
          <a:schemeClr val="bg1"/>
        </a:solidFill>
        <a:ln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000000"/>
              </a:solidFill>
              <a:latin typeface="Calibri"/>
            </a:rPr>
            <a:t>Si tous vos biens sont détenus via des parts de SCI : 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Déclarez uniquement votre quote-part de résultat sur votre déclaration des revenus n°2042 dans la rubrique relative aux revenus fonciers.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000000"/>
              </a:solidFill>
              <a:latin typeface="Calibri"/>
            </a:rPr>
            <a:t>Si vous avez des biens en nom propre et d'autres détenus via des parts de SCI :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libri"/>
            </a:rPr>
            <a:t>Déclarez alors les revenus de vos parts de SCI sur votre déclaration n° 2044 ou 2044-SPE.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74160</xdr:colOff>
      <xdr:row>18</xdr:row>
      <xdr:rowOff>42480</xdr:rowOff>
    </xdr:from>
    <xdr:to>
      <xdr:col>5</xdr:col>
      <xdr:colOff>2053080</xdr:colOff>
      <xdr:row>20</xdr:row>
      <xdr:rowOff>193320</xdr:rowOff>
    </xdr:to>
    <xdr:sp>
      <xdr:nvSpPr>
        <xdr:cNvPr id="49" name="Rectangle 11"/>
        <xdr:cNvSpPr/>
      </xdr:nvSpPr>
      <xdr:spPr>
        <a:xfrm>
          <a:off x="1143360" y="3642840"/>
          <a:ext cx="11820960" cy="55116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Imposition de la SCI suivant le régime fiscal choisi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2889360</xdr:colOff>
      <xdr:row>6</xdr:row>
      <xdr:rowOff>190440</xdr:rowOff>
    </xdr:from>
    <xdr:to>
      <xdr:col>2</xdr:col>
      <xdr:colOff>1608480</xdr:colOff>
      <xdr:row>12</xdr:row>
      <xdr:rowOff>10080</xdr:rowOff>
    </xdr:to>
    <xdr:sp>
      <xdr:nvSpPr>
        <xdr:cNvPr id="50" name="Rectangle 14"/>
        <xdr:cNvSpPr/>
      </xdr:nvSpPr>
      <xdr:spPr>
        <a:xfrm>
          <a:off x="3958560" y="1390680"/>
          <a:ext cx="2400480" cy="1019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1608480</xdr:colOff>
      <xdr:row>6</xdr:row>
      <xdr:rowOff>190440</xdr:rowOff>
    </xdr:from>
    <xdr:to>
      <xdr:col>3</xdr:col>
      <xdr:colOff>2053080</xdr:colOff>
      <xdr:row>12</xdr:row>
      <xdr:rowOff>10080</xdr:rowOff>
    </xdr:to>
    <xdr:sp>
      <xdr:nvSpPr>
        <xdr:cNvPr id="51" name="Rectangle 15"/>
        <xdr:cNvSpPr/>
      </xdr:nvSpPr>
      <xdr:spPr>
        <a:xfrm>
          <a:off x="6359040" y="1390680"/>
          <a:ext cx="2498040" cy="1019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3</xdr:col>
      <xdr:colOff>1608480</xdr:colOff>
      <xdr:row>6</xdr:row>
      <xdr:rowOff>190440</xdr:rowOff>
    </xdr:from>
    <xdr:to>
      <xdr:col>4</xdr:col>
      <xdr:colOff>2053440</xdr:colOff>
      <xdr:row>12</xdr:row>
      <xdr:rowOff>10080</xdr:rowOff>
    </xdr:to>
    <xdr:sp>
      <xdr:nvSpPr>
        <xdr:cNvPr id="52" name="Rectangle 16"/>
        <xdr:cNvSpPr/>
      </xdr:nvSpPr>
      <xdr:spPr>
        <a:xfrm>
          <a:off x="8412480" y="1390680"/>
          <a:ext cx="2498400" cy="1019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4</xdr:col>
      <xdr:colOff>1608480</xdr:colOff>
      <xdr:row>6</xdr:row>
      <xdr:rowOff>190440</xdr:rowOff>
    </xdr:from>
    <xdr:to>
      <xdr:col>5</xdr:col>
      <xdr:colOff>2053080</xdr:colOff>
      <xdr:row>12</xdr:row>
      <xdr:rowOff>10080</xdr:rowOff>
    </xdr:to>
    <xdr:sp>
      <xdr:nvSpPr>
        <xdr:cNvPr id="53" name="Rectangle 17"/>
        <xdr:cNvSpPr/>
      </xdr:nvSpPr>
      <xdr:spPr>
        <a:xfrm>
          <a:off x="10465920" y="1390680"/>
          <a:ext cx="2498400" cy="1019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</xdr:col>
      <xdr:colOff>74160</xdr:colOff>
      <xdr:row>21</xdr:row>
      <xdr:rowOff>95400</xdr:rowOff>
    </xdr:from>
    <xdr:to>
      <xdr:col>5</xdr:col>
      <xdr:colOff>2053080</xdr:colOff>
      <xdr:row>22</xdr:row>
      <xdr:rowOff>129960</xdr:rowOff>
    </xdr:to>
    <xdr:sp>
      <xdr:nvSpPr>
        <xdr:cNvPr id="54" name="Rectangle 20"/>
        <xdr:cNvSpPr/>
      </xdr:nvSpPr>
      <xdr:spPr>
        <a:xfrm>
          <a:off x="1143360" y="4295880"/>
          <a:ext cx="11820960" cy="23472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200" spc="-1" strike="noStrike">
              <a:solidFill>
                <a:srgbClr val="000000"/>
              </a:solidFill>
              <a:latin typeface="Calibri"/>
            </a:rPr>
            <a:t>SCI à l'IR (impôt sur le revenu)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825480</xdr:colOff>
      <xdr:row>40</xdr:row>
      <xdr:rowOff>158760</xdr:rowOff>
    </xdr:from>
    <xdr:to>
      <xdr:col>6</xdr:col>
      <xdr:colOff>20880</xdr:colOff>
      <xdr:row>41</xdr:row>
      <xdr:rowOff>193320</xdr:rowOff>
    </xdr:to>
    <xdr:sp>
      <xdr:nvSpPr>
        <xdr:cNvPr id="55" name="Rectangle 21"/>
        <xdr:cNvSpPr/>
      </xdr:nvSpPr>
      <xdr:spPr>
        <a:xfrm>
          <a:off x="825480" y="8159760"/>
          <a:ext cx="12160080" cy="23472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200" spc="-1" strike="noStrike">
              <a:solidFill>
                <a:srgbClr val="000000"/>
              </a:solidFill>
              <a:latin typeface="Calibri"/>
            </a:rPr>
            <a:t>SCI à l'IS (impôt sur les Sociétés)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825480</xdr:colOff>
      <xdr:row>46</xdr:row>
      <xdr:rowOff>74160</xdr:rowOff>
    </xdr:from>
    <xdr:to>
      <xdr:col>12</xdr:col>
      <xdr:colOff>613440</xdr:colOff>
      <xdr:row>48</xdr:row>
      <xdr:rowOff>116280</xdr:rowOff>
    </xdr:to>
    <xdr:sp>
      <xdr:nvSpPr>
        <xdr:cNvPr id="56" name="ZoneTexte 23"/>
        <xdr:cNvSpPr/>
      </xdr:nvSpPr>
      <xdr:spPr>
        <a:xfrm>
          <a:off x="13790160" y="9275400"/>
          <a:ext cx="6798960" cy="4420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1100" spc="-1" strike="noStrike">
              <a:solidFill>
                <a:srgbClr val="ff0000"/>
              </a:solidFill>
              <a:latin typeface="Calibri"/>
            </a:rPr>
            <a:t>Barème applicable sur les bénéfices des sociétés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Calibri"/>
            </a:rPr>
            <a:t>Calcul de l'impôt suivant le barème progressif - </a:t>
          </a:r>
          <a:r>
            <a:rPr b="1" lang="fr-FR" sz="1000" spc="-1" strike="noStrike">
              <a:solidFill>
                <a:srgbClr val="00b050"/>
              </a:solidFill>
              <a:latin typeface="Calibri"/>
            </a:rPr>
            <a:t>exercice fiscal ouvert à compter de janvier 2024 </a:t>
          </a:r>
          <a:r>
            <a:rPr b="1" lang="fr-FR" sz="1000" spc="-1" strike="noStrike">
              <a:solidFill>
                <a:srgbClr val="000000"/>
              </a:solidFill>
              <a:latin typeface="Calibri"/>
            </a:rPr>
            <a:t>: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2889360</xdr:colOff>
      <xdr:row>4</xdr:row>
      <xdr:rowOff>105840</xdr:rowOff>
    </xdr:from>
    <xdr:to>
      <xdr:col>2</xdr:col>
      <xdr:colOff>1608480</xdr:colOff>
      <xdr:row>6</xdr:row>
      <xdr:rowOff>10080</xdr:rowOff>
    </xdr:to>
    <xdr:sp>
      <xdr:nvSpPr>
        <xdr:cNvPr id="57" name="Rectangle 27"/>
        <xdr:cNvSpPr/>
      </xdr:nvSpPr>
      <xdr:spPr>
        <a:xfrm>
          <a:off x="3958560" y="906120"/>
          <a:ext cx="2400480" cy="3042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10440</xdr:colOff>
      <xdr:row>57</xdr:row>
      <xdr:rowOff>158760</xdr:rowOff>
    </xdr:from>
    <xdr:to>
      <xdr:col>3</xdr:col>
      <xdr:colOff>52560</xdr:colOff>
      <xdr:row>59</xdr:row>
      <xdr:rowOff>20880</xdr:rowOff>
    </xdr:to>
    <xdr:sp>
      <xdr:nvSpPr>
        <xdr:cNvPr id="58" name="Rectangle 28"/>
        <xdr:cNvSpPr/>
      </xdr:nvSpPr>
      <xdr:spPr>
        <a:xfrm>
          <a:off x="4761000" y="11560320"/>
          <a:ext cx="2095560" cy="2620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243360</xdr:colOff>
      <xdr:row>63</xdr:row>
      <xdr:rowOff>52920</xdr:rowOff>
    </xdr:from>
    <xdr:to>
      <xdr:col>0</xdr:col>
      <xdr:colOff>814680</xdr:colOff>
      <xdr:row>65</xdr:row>
      <xdr:rowOff>179640</xdr:rowOff>
    </xdr:to>
    <xdr:sp>
      <xdr:nvSpPr>
        <xdr:cNvPr id="59" name="Rectangle 29"/>
        <xdr:cNvSpPr/>
      </xdr:nvSpPr>
      <xdr:spPr>
        <a:xfrm>
          <a:off x="243360" y="12654360"/>
          <a:ext cx="571320" cy="5270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000" spc="-1" strike="noStrike">
              <a:solidFill>
                <a:srgbClr val="000000"/>
              </a:solidFill>
              <a:latin typeface="Calibri"/>
            </a:rPr>
            <a:t>Choix fiscal 1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243360</xdr:colOff>
      <xdr:row>68</xdr:row>
      <xdr:rowOff>63360</xdr:rowOff>
    </xdr:from>
    <xdr:to>
      <xdr:col>0</xdr:col>
      <xdr:colOff>814680</xdr:colOff>
      <xdr:row>73</xdr:row>
      <xdr:rowOff>190080</xdr:rowOff>
    </xdr:to>
    <xdr:sp>
      <xdr:nvSpPr>
        <xdr:cNvPr id="60" name="Rectangle 30"/>
        <xdr:cNvSpPr/>
      </xdr:nvSpPr>
      <xdr:spPr>
        <a:xfrm>
          <a:off x="243360" y="13665240"/>
          <a:ext cx="571320" cy="11268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000" spc="-1" strike="noStrike">
              <a:solidFill>
                <a:srgbClr val="000000"/>
              </a:solidFill>
              <a:latin typeface="Calibri"/>
            </a:rPr>
            <a:t>Choix fiscal 2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243360</xdr:colOff>
      <xdr:row>66</xdr:row>
      <xdr:rowOff>95400</xdr:rowOff>
    </xdr:from>
    <xdr:to>
      <xdr:col>0</xdr:col>
      <xdr:colOff>814680</xdr:colOff>
      <xdr:row>67</xdr:row>
      <xdr:rowOff>137520</xdr:rowOff>
    </xdr:to>
    <xdr:sp>
      <xdr:nvSpPr>
        <xdr:cNvPr id="61" name="Rectangle 31"/>
        <xdr:cNvSpPr/>
      </xdr:nvSpPr>
      <xdr:spPr>
        <a:xfrm>
          <a:off x="243360" y="13296960"/>
          <a:ext cx="571320" cy="24228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000" spc="-1" strike="noStrike">
              <a:solidFill>
                <a:srgbClr val="ffffff"/>
              </a:solidFill>
              <a:latin typeface="Calibri"/>
            </a:rPr>
            <a:t>OU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762120</xdr:colOff>
      <xdr:row>66</xdr:row>
      <xdr:rowOff>84600</xdr:rowOff>
    </xdr:from>
    <xdr:to>
      <xdr:col>5</xdr:col>
      <xdr:colOff>391320</xdr:colOff>
      <xdr:row>67</xdr:row>
      <xdr:rowOff>147600</xdr:rowOff>
    </xdr:to>
    <xdr:sp>
      <xdr:nvSpPr>
        <xdr:cNvPr id="62" name="Rectangle 32"/>
        <xdr:cNvSpPr/>
      </xdr:nvSpPr>
      <xdr:spPr>
        <a:xfrm>
          <a:off x="762120" y="13286160"/>
          <a:ext cx="10540440" cy="2631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ff0000"/>
              </a:solidFill>
              <a:latin typeface="Calibri"/>
            </a:rPr>
            <a:t>Pour l'imposition des dividendes perçus, vous avez le choix entre les 2 régimes fiscaux. Le choix N°1 est </a:t>
          </a:r>
          <a:r>
            <a:rPr b="1" lang="fr-FR" sz="1000" spc="-1" strike="noStrike" u="sng">
              <a:solidFill>
                <a:srgbClr val="ff0000"/>
              </a:solidFill>
              <a:uFillTx/>
              <a:latin typeface="Calibri"/>
            </a:rPr>
            <a:t>surtout</a:t>
          </a:r>
          <a:r>
            <a:rPr b="1" lang="fr-FR" sz="1000" spc="-1" strike="noStrike">
              <a:solidFill>
                <a:srgbClr val="ff0000"/>
              </a:solidFill>
              <a:latin typeface="Calibri"/>
            </a:rPr>
            <a:t> plus interessant si votre TMI est &gt; 41%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8</xdr:col>
      <xdr:colOff>507960</xdr:colOff>
      <xdr:row>5</xdr:row>
      <xdr:rowOff>67680</xdr:rowOff>
    </xdr:from>
    <xdr:to>
      <xdr:col>15</xdr:col>
      <xdr:colOff>719280</xdr:colOff>
      <xdr:row>24</xdr:row>
      <xdr:rowOff>158400</xdr:rowOff>
    </xdr:to>
    <xdr:graphicFrame>
      <xdr:nvGraphicFramePr>
        <xdr:cNvPr id="63" name="Graphique 33"/>
        <xdr:cNvGraphicFramePr/>
      </xdr:nvGraphicFramePr>
      <xdr:xfrm>
        <a:off x="16206480" y="1067760"/>
        <a:ext cx="7696800" cy="38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1513440</xdr:colOff>
      <xdr:row>1</xdr:row>
      <xdr:rowOff>31680</xdr:rowOff>
    </xdr:from>
    <xdr:to>
      <xdr:col>12</xdr:col>
      <xdr:colOff>84600</xdr:colOff>
      <xdr:row>2</xdr:row>
      <xdr:rowOff>84240</xdr:rowOff>
    </xdr:to>
    <xdr:sp>
      <xdr:nvSpPr>
        <xdr:cNvPr id="64" name="ZoneTexte 22"/>
        <xdr:cNvSpPr/>
      </xdr:nvSpPr>
      <xdr:spPr>
        <a:xfrm>
          <a:off x="12424680" y="231840"/>
          <a:ext cx="7635600" cy="252360"/>
        </a:xfrm>
        <a:prstGeom prst="rect">
          <a:avLst/>
        </a:prstGeom>
        <a:solidFill>
          <a:srgbClr val="ff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1" lang="fr-FR" sz="1100" spc="-1" strike="noStrike" u="sng">
              <a:solidFill>
                <a:srgbClr val="ffffff"/>
              </a:solidFill>
              <a:uFillTx/>
              <a:latin typeface="Calibri"/>
            </a:rPr>
            <a:t>1. Vous devez d'abord compléter tous les coûts et revenus dans l'onglet "Coûts et rendement"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407880</xdr:colOff>
      <xdr:row>9</xdr:row>
      <xdr:rowOff>74160</xdr:rowOff>
    </xdr:from>
    <xdr:to>
      <xdr:col>7</xdr:col>
      <xdr:colOff>1491120</xdr:colOff>
      <xdr:row>15</xdr:row>
      <xdr:rowOff>122760</xdr:rowOff>
    </xdr:to>
    <xdr:sp>
      <xdr:nvSpPr>
        <xdr:cNvPr id="65" name="ZoneTexte 24"/>
        <xdr:cNvSpPr/>
      </xdr:nvSpPr>
      <xdr:spPr>
        <a:xfrm>
          <a:off x="13372560" y="1874520"/>
          <a:ext cx="2152800" cy="12484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fr-FR" sz="900" spc="-1" strike="noStrike" u="sng">
              <a:solidFill>
                <a:srgbClr val="000000"/>
              </a:solidFill>
              <a:uFillTx/>
              <a:latin typeface="Calibri"/>
            </a:rPr>
            <a:t>Cas particulier</a:t>
          </a:r>
          <a:r>
            <a:rPr b="0" lang="fr-FR" sz="900" spc="-1" strike="noStrike">
              <a:solidFill>
                <a:srgbClr val="000000"/>
              </a:solidFill>
              <a:latin typeface="Calibri"/>
            </a:rPr>
            <a:t> : vous avez créé votre </a:t>
          </a:r>
          <a:r>
            <a:rPr b="1" lang="fr-FR" sz="900" spc="-1" strike="noStrike">
              <a:solidFill>
                <a:srgbClr val="000000"/>
              </a:solidFill>
              <a:latin typeface="Calibri"/>
            </a:rPr>
            <a:t>SCI</a:t>
          </a:r>
          <a:r>
            <a:rPr b="0" lang="fr-FR" sz="900" spc="-1" strike="noStrike">
              <a:solidFill>
                <a:srgbClr val="000000"/>
              </a:solidFill>
              <a:latin typeface="Calibri"/>
            </a:rPr>
            <a:t> avec </a:t>
          </a:r>
          <a:r>
            <a:rPr b="1" lang="fr-FR" sz="900" spc="-1" strike="noStrike">
              <a:solidFill>
                <a:srgbClr val="000000"/>
              </a:solidFill>
              <a:latin typeface="Calibri"/>
            </a:rPr>
            <a:t>votre conjoint </a:t>
          </a:r>
          <a:r>
            <a:rPr b="1" lang="fr-FR" sz="900" spc="-1" strike="noStrike" u="sng">
              <a:solidFill>
                <a:srgbClr val="c00000"/>
              </a:solidFill>
              <a:uFillTx/>
              <a:latin typeface="Calibri"/>
            </a:rPr>
            <a:t>ET</a:t>
          </a:r>
          <a:r>
            <a:rPr b="0" lang="fr-FR" sz="900" spc="-1" strike="noStrike">
              <a:solidFill>
                <a:srgbClr val="000000"/>
              </a:solidFill>
              <a:latin typeface="Calibri"/>
            </a:rPr>
            <a:t> vous êtes marié ou Pacsé :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900" spc="-1" strike="noStrike">
              <a:solidFill>
                <a:srgbClr val="000000"/>
              </a:solidFill>
              <a:latin typeface="Calibri"/>
            </a:rPr>
            <a:t>Remplissez uniquement la colonne </a:t>
          </a:r>
          <a:r>
            <a:rPr b="1" lang="fr-FR" sz="900" spc="-1" strike="noStrike">
              <a:solidFill>
                <a:srgbClr val="000000"/>
              </a:solidFill>
              <a:latin typeface="Calibri"/>
            </a:rPr>
            <a:t>Associé N°1</a:t>
          </a:r>
          <a:r>
            <a:rPr b="0" lang="fr-FR" sz="900" spc="-1" strike="noStrike">
              <a:solidFill>
                <a:srgbClr val="000000"/>
              </a:solidFill>
              <a:latin typeface="Calibri"/>
            </a:rPr>
            <a:t> :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900" spc="-1" strike="noStrike">
              <a:solidFill>
                <a:srgbClr val="000000"/>
              </a:solidFill>
              <a:latin typeface="Calibri"/>
            </a:rPr>
            <a:t>1/ % part SCI = 100%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900" spc="-1" strike="noStrike">
              <a:solidFill>
                <a:srgbClr val="000000"/>
              </a:solidFill>
              <a:latin typeface="Calibri"/>
            </a:rPr>
            <a:t>2/ Revenu = vos revenus cumulés (vous et votre conjoint). </a:t>
          </a:r>
          <a:endParaRPr b="0" lang="en-US" sz="9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20520</xdr:colOff>
      <xdr:row>9</xdr:row>
      <xdr:rowOff>132120</xdr:rowOff>
    </xdr:from>
    <xdr:to>
      <xdr:col>6</xdr:col>
      <xdr:colOff>375120</xdr:colOff>
      <xdr:row>9</xdr:row>
      <xdr:rowOff>137160</xdr:rowOff>
    </xdr:to>
    <xdr:sp>
      <xdr:nvSpPr>
        <xdr:cNvPr id="66" name="Connecteur droit avec flèche 25"/>
        <xdr:cNvSpPr/>
      </xdr:nvSpPr>
      <xdr:spPr>
        <a:xfrm flipH="1">
          <a:off x="12985200" y="1932480"/>
          <a:ext cx="354600" cy="5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0000"/>
          </a:solidFill>
          <a:tailEnd len="med" type="arrow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318600</xdr:colOff>
      <xdr:row>0</xdr:row>
      <xdr:rowOff>166320</xdr:rowOff>
    </xdr:from>
    <xdr:to>
      <xdr:col>20</xdr:col>
      <xdr:colOff>588600</xdr:colOff>
      <xdr:row>9</xdr:row>
      <xdr:rowOff>163080</xdr:rowOff>
    </xdr:to>
    <xdr:sp>
      <xdr:nvSpPr>
        <xdr:cNvPr id="67" name="Rectangle 2"/>
        <xdr:cNvSpPr/>
      </xdr:nvSpPr>
      <xdr:spPr>
        <a:xfrm>
          <a:off x="20986560" y="166320"/>
          <a:ext cx="6831000" cy="227340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Cet onglet est réservé aux calculs des différents éléments de la fiscalité de ce simulateur.</a:t>
          </a:r>
          <a:endParaRPr b="0" lang="en-US" sz="18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Posez-nous vos questions : hugo@monsieurhugo.com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95400</xdr:colOff>
      <xdr:row>0</xdr:row>
      <xdr:rowOff>114480</xdr:rowOff>
    </xdr:from>
    <xdr:to>
      <xdr:col>27</xdr:col>
      <xdr:colOff>628560</xdr:colOff>
      <xdr:row>91</xdr:row>
      <xdr:rowOff>106560</xdr:rowOff>
    </xdr:to>
    <xdr:sp>
      <xdr:nvSpPr>
        <xdr:cNvPr id="68" name="Rectangle 1"/>
        <xdr:cNvSpPr/>
      </xdr:nvSpPr>
      <xdr:spPr>
        <a:xfrm>
          <a:off x="95400" y="114480"/>
          <a:ext cx="30182760" cy="1819440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324000</xdr:colOff>
      <xdr:row>1</xdr:row>
      <xdr:rowOff>85680</xdr:rowOff>
    </xdr:from>
    <xdr:to>
      <xdr:col>5</xdr:col>
      <xdr:colOff>457920</xdr:colOff>
      <xdr:row>4</xdr:row>
      <xdr:rowOff>38880</xdr:rowOff>
    </xdr:to>
    <xdr:sp>
      <xdr:nvSpPr>
        <xdr:cNvPr id="69" name="Rectangle 2"/>
        <xdr:cNvSpPr/>
      </xdr:nvSpPr>
      <xdr:spPr>
        <a:xfrm>
          <a:off x="324000" y="285840"/>
          <a:ext cx="6257880" cy="55332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Information sur votre logement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586440</xdr:colOff>
      <xdr:row>4</xdr:row>
      <xdr:rowOff>142920</xdr:rowOff>
    </xdr:from>
    <xdr:to>
      <xdr:col>5</xdr:col>
      <xdr:colOff>547200</xdr:colOff>
      <xdr:row>5</xdr:row>
      <xdr:rowOff>195480</xdr:rowOff>
    </xdr:to>
    <xdr:sp>
      <xdr:nvSpPr>
        <xdr:cNvPr id="70" name="ZoneTexte 6"/>
        <xdr:cNvSpPr/>
      </xdr:nvSpPr>
      <xdr:spPr>
        <a:xfrm>
          <a:off x="5641200" y="943200"/>
          <a:ext cx="1029960" cy="25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ff0000"/>
              </a:solidFill>
              <a:latin typeface="Calibri"/>
            </a:rPr>
            <a:t>A compléter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107280</xdr:colOff>
      <xdr:row>5</xdr:row>
      <xdr:rowOff>72720</xdr:rowOff>
    </xdr:from>
    <xdr:to>
      <xdr:col>4</xdr:col>
      <xdr:colOff>657360</xdr:colOff>
      <xdr:row>6</xdr:row>
      <xdr:rowOff>95040</xdr:rowOff>
    </xdr:to>
    <xdr:sp>
      <xdr:nvSpPr>
        <xdr:cNvPr id="71" name="Connecteur droit avec flèche 7"/>
        <xdr:cNvSpPr/>
      </xdr:nvSpPr>
      <xdr:spPr>
        <a:xfrm flipH="1">
          <a:off x="5162040" y="1072800"/>
          <a:ext cx="550080" cy="222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0000"/>
          </a:solidFill>
          <a:tailEnd len="med" type="arrow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23760</xdr:colOff>
      <xdr:row>1</xdr:row>
      <xdr:rowOff>116640</xdr:rowOff>
    </xdr:from>
    <xdr:to>
      <xdr:col>16</xdr:col>
      <xdr:colOff>368640</xdr:colOff>
      <xdr:row>22</xdr:row>
      <xdr:rowOff>94680</xdr:rowOff>
    </xdr:to>
    <xdr:graphicFrame>
      <xdr:nvGraphicFramePr>
        <xdr:cNvPr id="72" name="Graphique 12"/>
        <xdr:cNvGraphicFramePr/>
      </xdr:nvGraphicFramePr>
      <xdr:xfrm>
        <a:off x="7216920" y="316800"/>
        <a:ext cx="11038320" cy="417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7560</xdr:colOff>
      <xdr:row>1</xdr:row>
      <xdr:rowOff>114480</xdr:rowOff>
    </xdr:from>
    <xdr:to>
      <xdr:col>2</xdr:col>
      <xdr:colOff>906480</xdr:colOff>
      <xdr:row>3</xdr:row>
      <xdr:rowOff>22680</xdr:rowOff>
    </xdr:to>
    <xdr:sp>
      <xdr:nvSpPr>
        <xdr:cNvPr id="73" name="Rectangle 2"/>
        <xdr:cNvSpPr/>
      </xdr:nvSpPr>
      <xdr:spPr>
        <a:xfrm>
          <a:off x="347760" y="209880"/>
          <a:ext cx="3888000" cy="52704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Tableau d'amortissement - Prêt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5</xdr:row>
      <xdr:rowOff>101520</xdr:rowOff>
    </xdr:from>
    <xdr:to>
      <xdr:col>7</xdr:col>
      <xdr:colOff>355320</xdr:colOff>
      <xdr:row>6</xdr:row>
      <xdr:rowOff>101160</xdr:rowOff>
    </xdr:to>
    <xdr:sp>
      <xdr:nvSpPr>
        <xdr:cNvPr id="74" name="ZoneTexte 6"/>
        <xdr:cNvSpPr/>
      </xdr:nvSpPr>
      <xdr:spPr>
        <a:xfrm>
          <a:off x="5977800" y="1225440"/>
          <a:ext cx="4377600" cy="1998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prstDash val="dash"/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i="1" lang="fr-FR" sz="1050" spc="-1" strike="noStrike">
              <a:solidFill>
                <a:srgbClr val="ff0000"/>
              </a:solidFill>
              <a:latin typeface="Calibri"/>
            </a:rPr>
            <a:t>Veuillez vérifier le taux de crédit, d'assurance et la durée</a:t>
          </a:r>
          <a:endParaRPr b="0" lang="en-US" sz="105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37440</xdr:colOff>
      <xdr:row>6</xdr:row>
      <xdr:rowOff>0</xdr:rowOff>
    </xdr:from>
    <xdr:to>
      <xdr:col>3</xdr:col>
      <xdr:colOff>1395720</xdr:colOff>
      <xdr:row>6</xdr:row>
      <xdr:rowOff>360</xdr:rowOff>
    </xdr:to>
    <xdr:sp>
      <xdr:nvSpPr>
        <xdr:cNvPr id="75" name="Connecteur droit avec flèche 11"/>
        <xdr:cNvSpPr/>
      </xdr:nvSpPr>
      <xdr:spPr>
        <a:xfrm flipH="1">
          <a:off x="4618440" y="1324080"/>
          <a:ext cx="135828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c7dd"/>
          </a:solidFill>
          <a:tailEnd len="med" type="triangle" w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/>
      </xdr:style>
    </xdr:sp>
    <xdr:clientData/>
  </xdr:twoCellAnchor>
  <xdr:twoCellAnchor editAs="twoCell">
    <xdr:from>
      <xdr:col>10</xdr:col>
      <xdr:colOff>588600</xdr:colOff>
      <xdr:row>10</xdr:row>
      <xdr:rowOff>185400</xdr:rowOff>
    </xdr:from>
    <xdr:to>
      <xdr:col>13</xdr:col>
      <xdr:colOff>726120</xdr:colOff>
      <xdr:row>18</xdr:row>
      <xdr:rowOff>50400</xdr:rowOff>
    </xdr:to>
    <xdr:sp>
      <xdr:nvSpPr>
        <xdr:cNvPr id="76" name="ZoneTexte 7"/>
        <xdr:cNvSpPr/>
      </xdr:nvSpPr>
      <xdr:spPr>
        <a:xfrm>
          <a:off x="16019280" y="2309400"/>
          <a:ext cx="3273120" cy="16844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fr-FR" sz="1600" spc="-1" strike="noStrike">
              <a:solidFill>
                <a:srgbClr val="000000"/>
              </a:solidFill>
              <a:latin typeface="Calibri"/>
            </a:rPr>
            <a:t>Avertissement !</a:t>
          </a:r>
          <a:br/>
          <a:r>
            <a:rPr b="0" i="1" lang="fr-FR" sz="1200" spc="-1" strike="noStrike">
              <a:solidFill>
                <a:srgbClr val="000000"/>
              </a:solidFill>
              <a:latin typeface="Calibri"/>
            </a:rPr>
            <a:t>Les informations fournies dans ce simulateur sont données à titre indicatif. Elles sont destinées à vous aider à calculer votre rentabilité. Vous devez les vérifier et vous assurer qu'elles correspondent bien à votre situation personnelle.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176760</xdr:colOff>
      <xdr:row>1</xdr:row>
      <xdr:rowOff>0</xdr:rowOff>
    </xdr:from>
    <xdr:to>
      <xdr:col>10</xdr:col>
      <xdr:colOff>456840</xdr:colOff>
      <xdr:row>315</xdr:row>
      <xdr:rowOff>116280</xdr:rowOff>
    </xdr:to>
    <xdr:sp>
      <xdr:nvSpPr>
        <xdr:cNvPr id="77" name="Rectangle 10"/>
        <xdr:cNvSpPr/>
      </xdr:nvSpPr>
      <xdr:spPr>
        <a:xfrm>
          <a:off x="176760" y="95400"/>
          <a:ext cx="15710760" cy="63371520"/>
        </a:xfrm>
        <a:prstGeom prst="rect">
          <a:avLst/>
        </a:prstGeom>
        <a:noFill/>
        <a:ln w="38100">
          <a:solidFill>
            <a:srgbClr val="00c7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24</xdr:col>
      <xdr:colOff>236520</xdr:colOff>
      <xdr:row>11</xdr:row>
      <xdr:rowOff>38880</xdr:rowOff>
    </xdr:from>
    <xdr:to>
      <xdr:col>30</xdr:col>
      <xdr:colOff>680040</xdr:colOff>
      <xdr:row>22</xdr:row>
      <xdr:rowOff>66240</xdr:rowOff>
    </xdr:to>
    <xdr:sp>
      <xdr:nvSpPr>
        <xdr:cNvPr id="78" name="Rectangle 1"/>
        <xdr:cNvSpPr/>
      </xdr:nvSpPr>
      <xdr:spPr>
        <a:xfrm>
          <a:off x="42846120" y="2239200"/>
          <a:ext cx="6715080" cy="2227680"/>
        </a:xfrm>
        <a:prstGeom prst="rect">
          <a:avLst/>
        </a:prstGeom>
        <a:gradFill rotWithShape="0">
          <a:gsLst>
            <a:gs pos="0">
              <a:srgbClr val="006eac"/>
            </a:gs>
            <a:gs pos="100000">
              <a:srgbClr val="00c7dd"/>
            </a:gs>
          </a:gsLst>
          <a:lin ang="27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Cet onglet est réservé aux calculs des différents éléments de coûts et de rendements de ce simulateur.</a:t>
          </a:r>
          <a:endParaRPr b="0" lang="en-US" sz="18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fr-FR" sz="1800" spc="-1" strike="noStrike">
              <a:solidFill>
                <a:srgbClr val="ffffff"/>
              </a:solidFill>
              <a:latin typeface="Calibri"/>
            </a:rPr>
            <a:t>Posez-nous vos questions : hugo@monsieurhugo.com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4472C4"/>
    <pageSetUpPr fitToPage="false"/>
  </sheetPr>
  <dimension ref="B1:O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10.7578125" defaultRowHeight="15.75" zeroHeight="false" outlineLevelRow="0" outlineLevelCol="0"/>
  <cols>
    <col collapsed="false" customWidth="true" hidden="false" outlineLevel="0" max="1" min="1" style="1" width="2.75"/>
    <col collapsed="false" customWidth="false" hidden="false" outlineLevel="0" max="2" min="2" style="1" width="10.75"/>
    <col collapsed="false" customWidth="true" hidden="false" outlineLevel="0" max="3" min="3" style="1" width="27.25"/>
    <col collapsed="false" customWidth="false" hidden="false" outlineLevel="0" max="4" min="4" style="1" width="10.75"/>
    <col collapsed="false" customWidth="true" hidden="false" outlineLevel="0" max="5" min="5" style="1" width="14.75"/>
    <col collapsed="false" customWidth="true" hidden="false" outlineLevel="0" max="6" min="6" style="1" width="8.76"/>
    <col collapsed="false" customWidth="true" hidden="false" outlineLevel="0" max="7" min="7" style="1" width="13.75"/>
    <col collapsed="false" customWidth="true" hidden="false" outlineLevel="0" max="8" min="8" style="1" width="11.75"/>
    <col collapsed="false" customWidth="true" hidden="false" outlineLevel="0" max="9" min="9" style="1" width="14.26"/>
    <col collapsed="false" customWidth="true" hidden="false" outlineLevel="0" max="10" min="10" style="1" width="13"/>
    <col collapsed="false" customWidth="false" hidden="false" outlineLevel="0" max="11" min="11" style="1" width="10.75"/>
    <col collapsed="false" customWidth="true" hidden="false" outlineLevel="0" max="12" min="12" style="1" width="14.26"/>
    <col collapsed="false" customWidth="true" hidden="false" outlineLevel="0" max="13" min="13" style="1" width="14"/>
    <col collapsed="false" customWidth="true" hidden="false" outlineLevel="0" max="14" min="14" style="1" width="12.63"/>
    <col collapsed="false" customWidth="false" hidden="false" outlineLevel="0" max="1024" min="15" style="1" width="10.75"/>
  </cols>
  <sheetData>
    <row r="1" customFormat="false" ht="7.5" hidden="false" customHeight="true" outlineLevel="0" collapsed="false"/>
    <row r="2" customFormat="false" ht="27.75" hidden="false" customHeight="true" outlineLevel="0" collapsed="false"/>
    <row r="3" customFormat="false" ht="21" hidden="false" customHeight="false" outlineLevel="0" collapsed="false">
      <c r="B3" s="2"/>
      <c r="C3" s="2"/>
      <c r="D3" s="2"/>
      <c r="F3" s="3" t="s">
        <v>0</v>
      </c>
      <c r="G3" s="4"/>
      <c r="H3" s="5" t="n">
        <v>80000</v>
      </c>
    </row>
    <row r="4" customFormat="false" ht="19.5" hidden="false" customHeight="false" outlineLevel="0" collapsed="false">
      <c r="G4" s="4"/>
      <c r="H4" s="6"/>
    </row>
    <row r="5" s="7" customFormat="true" ht="16.5" hidden="false" customHeight="false" outlineLevel="0" collapsed="false">
      <c r="B5" s="8" t="s">
        <v>1</v>
      </c>
      <c r="C5" s="8"/>
      <c r="D5" s="8"/>
      <c r="E5" s="8"/>
      <c r="F5" s="9"/>
      <c r="G5" s="1"/>
      <c r="H5" s="1"/>
      <c r="I5" s="1"/>
      <c r="J5" s="1"/>
      <c r="K5" s="1"/>
      <c r="L5" s="1"/>
      <c r="M5" s="1"/>
      <c r="N5" s="1"/>
      <c r="O5" s="10"/>
    </row>
    <row r="6" customFormat="false" ht="16.5" hidden="false" customHeight="true" outlineLevel="0" collapsed="false">
      <c r="B6" s="11" t="s">
        <v>2</v>
      </c>
      <c r="C6" s="11"/>
      <c r="D6" s="12" t="n">
        <v>0.045</v>
      </c>
      <c r="E6" s="13" t="n">
        <f aca="false">H3*D6</f>
        <v>3600</v>
      </c>
      <c r="F6" s="14"/>
      <c r="G6" s="15" t="s">
        <v>3</v>
      </c>
      <c r="H6" s="15"/>
      <c r="I6" s="15"/>
      <c r="J6" s="7"/>
    </row>
    <row r="7" customFormat="false" ht="16.5" hidden="false" customHeight="false" outlineLevel="0" collapsed="false">
      <c r="B7" s="11" t="s">
        <v>4</v>
      </c>
      <c r="C7" s="11"/>
      <c r="D7" s="12" t="n">
        <v>0.012</v>
      </c>
      <c r="E7" s="13" t="n">
        <f aca="false">H3*D7</f>
        <v>960</v>
      </c>
      <c r="F7" s="14"/>
      <c r="G7" s="16" t="s">
        <v>5</v>
      </c>
      <c r="H7" s="16"/>
      <c r="I7" s="17" t="s">
        <v>6</v>
      </c>
      <c r="K7" s="18"/>
      <c r="L7" s="17"/>
      <c r="M7" s="19" t="s">
        <v>7</v>
      </c>
      <c r="N7" s="20" t="s">
        <v>8</v>
      </c>
    </row>
    <row r="8" customFormat="false" ht="16.5" hidden="false" customHeight="false" outlineLevel="0" collapsed="false">
      <c r="B8" s="21" t="s">
        <v>9</v>
      </c>
      <c r="C8" s="21"/>
      <c r="D8" s="22" t="n">
        <v>0.0237</v>
      </c>
      <c r="E8" s="23" t="n">
        <f aca="false">D8*E6</f>
        <v>85.32</v>
      </c>
      <c r="F8" s="14"/>
      <c r="G8" s="24" t="n">
        <v>0</v>
      </c>
      <c r="H8" s="24" t="n">
        <v>6500</v>
      </c>
      <c r="I8" s="25" t="n">
        <v>0.0387</v>
      </c>
      <c r="K8" s="26" t="s">
        <v>10</v>
      </c>
      <c r="L8" s="27"/>
      <c r="M8" s="28" t="n">
        <f aca="false">E6+E7+E8</f>
        <v>4645.32</v>
      </c>
      <c r="N8" s="29" t="n">
        <f aca="false">H3*(0.001+0.00715)</f>
        <v>652</v>
      </c>
    </row>
    <row r="9" customFormat="false" ht="16.5" hidden="false" customHeight="true" outlineLevel="0" collapsed="false">
      <c r="B9" s="14"/>
      <c r="C9" s="14"/>
      <c r="D9" s="14"/>
      <c r="E9" s="14"/>
      <c r="F9" s="14"/>
      <c r="G9" s="24" t="n">
        <v>6500</v>
      </c>
      <c r="H9" s="24" t="n">
        <v>17000</v>
      </c>
      <c r="I9" s="25" t="n">
        <v>0.01596</v>
      </c>
      <c r="K9" s="30" t="s">
        <v>11</v>
      </c>
      <c r="L9" s="31"/>
      <c r="M9" s="32" t="n">
        <f aca="false">E11+E12</f>
        <v>1280</v>
      </c>
      <c r="N9" s="33" t="n">
        <f aca="false">M9</f>
        <v>1280</v>
      </c>
    </row>
    <row r="10" customFormat="false" ht="16.5" hidden="false" customHeight="false" outlineLevel="0" collapsed="false">
      <c r="B10" s="8" t="s">
        <v>12</v>
      </c>
      <c r="C10" s="8"/>
      <c r="D10" s="8"/>
      <c r="E10" s="8"/>
      <c r="F10" s="14"/>
      <c r="G10" s="24" t="n">
        <v>17000</v>
      </c>
      <c r="H10" s="24" t="n">
        <v>60000</v>
      </c>
      <c r="I10" s="25" t="n">
        <v>0.01064</v>
      </c>
      <c r="K10" s="34" t="s">
        <v>13</v>
      </c>
      <c r="L10" s="35"/>
      <c r="M10" s="36" t="n">
        <f aca="false">D22</f>
        <v>1243.74</v>
      </c>
      <c r="N10" s="37" t="n">
        <f aca="false">M10</f>
        <v>1243.74</v>
      </c>
    </row>
    <row r="11" customFormat="false" ht="16.5" hidden="false" customHeight="true" outlineLevel="0" collapsed="false">
      <c r="B11" s="9" t="s">
        <v>14</v>
      </c>
      <c r="C11" s="9"/>
      <c r="D11" s="17" t="s">
        <v>15</v>
      </c>
      <c r="E11" s="13" t="n">
        <v>1200</v>
      </c>
      <c r="F11" s="14"/>
      <c r="G11" s="38" t="n">
        <v>60000</v>
      </c>
      <c r="H11" s="38" t="n">
        <f aca="false">IF($H$3&gt;G11,$H$3,G11)</f>
        <v>80000</v>
      </c>
      <c r="I11" s="39" t="n">
        <v>0.00799</v>
      </c>
      <c r="K11" s="40" t="s">
        <v>16</v>
      </c>
      <c r="L11" s="40"/>
      <c r="M11" s="41" t="n">
        <f aca="false">SUM(M8:M10)</f>
        <v>7169.06</v>
      </c>
      <c r="N11" s="41" t="n">
        <f aca="false">SUM(N8:N10)</f>
        <v>3175.74</v>
      </c>
    </row>
    <row r="12" customFormat="false" ht="17.25" hidden="false" customHeight="false" outlineLevel="0" collapsed="false">
      <c r="B12" s="21" t="s">
        <v>17</v>
      </c>
      <c r="C12" s="21"/>
      <c r="D12" s="22" t="n">
        <v>0.001</v>
      </c>
      <c r="E12" s="23" t="n">
        <f aca="false">H3*D12</f>
        <v>80</v>
      </c>
      <c r="F12" s="14"/>
      <c r="G12" s="14"/>
      <c r="H12" s="42"/>
      <c r="I12" s="14"/>
    </row>
    <row r="13" customFormat="false" ht="16.5" hidden="false" customHeight="true" outlineLevel="0" collapsed="false">
      <c r="B13" s="14"/>
      <c r="C13" s="14"/>
      <c r="D13" s="14"/>
      <c r="E13" s="14"/>
      <c r="F13" s="14"/>
      <c r="G13" s="14"/>
      <c r="H13" s="42"/>
      <c r="I13" s="14"/>
    </row>
    <row r="14" customFormat="false" ht="16.5" hidden="false" customHeight="false" outlineLevel="0" collapsed="false">
      <c r="B14" s="8" t="s">
        <v>18</v>
      </c>
      <c r="C14" s="8"/>
      <c r="D14" s="8"/>
      <c r="E14" s="8"/>
      <c r="F14" s="14"/>
      <c r="G14" s="14"/>
      <c r="H14" s="14"/>
      <c r="I14" s="43" t="s">
        <v>7</v>
      </c>
      <c r="J14" s="44" t="s">
        <v>8</v>
      </c>
    </row>
    <row r="15" customFormat="false" ht="15.75" hidden="false" customHeight="false" outlineLevel="0" collapsed="false">
      <c r="B15" s="45" t="s">
        <v>19</v>
      </c>
      <c r="C15" s="45"/>
      <c r="D15" s="45" t="s">
        <v>20</v>
      </c>
      <c r="E15" s="45"/>
      <c r="F15" s="14"/>
      <c r="G15" s="46" t="s">
        <v>21</v>
      </c>
      <c r="H15" s="46"/>
      <c r="I15" s="47" t="n">
        <f aca="false">E6+E7+E8+E11+E12+D22</f>
        <v>7169.06</v>
      </c>
      <c r="J15" s="47" t="n">
        <f aca="false">N11</f>
        <v>3175.74</v>
      </c>
    </row>
    <row r="16" customFormat="false" ht="16.5" hidden="false" customHeight="true" outlineLevel="0" collapsed="false">
      <c r="B16" s="48" t="n">
        <f aca="false">IF($H$3=0,0,MIN($H$8-$G$8,$H$3))</f>
        <v>6500</v>
      </c>
      <c r="C16" s="48"/>
      <c r="D16" s="49" t="n">
        <f aca="false">B16*I8</f>
        <v>251.55</v>
      </c>
      <c r="E16" s="49"/>
      <c r="F16" s="14"/>
      <c r="G16" s="50" t="s">
        <v>22</v>
      </c>
      <c r="H16" s="50"/>
      <c r="I16" s="51" t="n">
        <f aca="false">H3+I15</f>
        <v>87169.06</v>
      </c>
      <c r="J16" s="51" t="n">
        <f aca="false">J15+H3</f>
        <v>83175.74</v>
      </c>
    </row>
    <row r="17" customFormat="false" ht="16.5" hidden="false" customHeight="true" outlineLevel="0" collapsed="false">
      <c r="B17" s="48" t="n">
        <f aca="false">IF($H$3=0,0,MIN($H$9-$G$9,MAX(0,$H$3-$H$8)))</f>
        <v>10500</v>
      </c>
      <c r="C17" s="48"/>
      <c r="D17" s="49" t="n">
        <f aca="false">B17*I9</f>
        <v>167.58</v>
      </c>
      <c r="E17" s="49"/>
      <c r="F17" s="14"/>
      <c r="G17" s="14"/>
      <c r="H17" s="14"/>
      <c r="I17" s="14"/>
    </row>
    <row r="18" customFormat="false" ht="16.5" hidden="false" customHeight="true" outlineLevel="0" collapsed="false">
      <c r="B18" s="48" t="n">
        <f aca="false">IF($H$3=0,0,MIN($H$10-$G$10,MAX(0,$H$3-SUM($B$16:$B$17))))</f>
        <v>43000</v>
      </c>
      <c r="C18" s="48"/>
      <c r="D18" s="49" t="n">
        <f aca="false">B18*I10</f>
        <v>457.52</v>
      </c>
      <c r="E18" s="49"/>
      <c r="F18" s="14"/>
      <c r="G18" s="14"/>
      <c r="H18" s="14"/>
      <c r="I18" s="14"/>
    </row>
    <row r="19" customFormat="false" ht="16.5" hidden="false" customHeight="true" outlineLevel="0" collapsed="false">
      <c r="B19" s="48" t="n">
        <f aca="false">IF($H$3=0,0,MIN($H$11-$G$11,MAX(0,$H$3-SUM($B$16:$B$18))))</f>
        <v>20000</v>
      </c>
      <c r="C19" s="48"/>
      <c r="D19" s="49" t="n">
        <f aca="false">B19*I11</f>
        <v>159.8</v>
      </c>
      <c r="E19" s="49"/>
      <c r="F19" s="14"/>
      <c r="G19" s="52"/>
      <c r="H19" s="14"/>
    </row>
    <row r="20" customFormat="false" ht="16.5" hidden="false" customHeight="true" outlineLevel="0" collapsed="false">
      <c r="B20" s="53" t="s">
        <v>23</v>
      </c>
      <c r="C20" s="53"/>
      <c r="D20" s="49" t="n">
        <f aca="false">D16+D17+D18+D19</f>
        <v>1036.45</v>
      </c>
      <c r="E20" s="49"/>
      <c r="F20" s="14"/>
      <c r="G20" s="14"/>
      <c r="H20" s="14"/>
      <c r="I20" s="14"/>
    </row>
    <row r="21" customFormat="false" ht="16.5" hidden="false" customHeight="true" outlineLevel="0" collapsed="false">
      <c r="B21" s="53" t="s">
        <v>24</v>
      </c>
      <c r="C21" s="53"/>
      <c r="D21" s="54" t="n">
        <v>0.2</v>
      </c>
      <c r="E21" s="54"/>
      <c r="F21" s="14"/>
      <c r="G21" s="14"/>
      <c r="H21" s="14"/>
      <c r="I21" s="14"/>
    </row>
    <row r="22" customFormat="false" ht="16.5" hidden="false" customHeight="false" outlineLevel="0" collapsed="false">
      <c r="B22" s="55" t="s">
        <v>25</v>
      </c>
      <c r="C22" s="55"/>
      <c r="D22" s="56" t="n">
        <f aca="false">D20*D21+D20</f>
        <v>1243.74</v>
      </c>
      <c r="E22" s="56"/>
      <c r="F22" s="14"/>
      <c r="G22" s="52"/>
      <c r="H22" s="14"/>
      <c r="I22" s="14"/>
    </row>
    <row r="23" customFormat="false" ht="16.5" hidden="false" customHeight="false" outlineLevel="0" collapsed="false">
      <c r="G23" s="57"/>
      <c r="H23" s="14"/>
      <c r="I23" s="14"/>
    </row>
    <row r="25" customFormat="false" ht="15" hidden="false" customHeight="false" outlineLevel="0" collapsed="false"/>
    <row r="26" customFormat="false" ht="15" hidden="false" customHeight="false" outlineLevel="0" collapsed="false"/>
    <row r="27" customFormat="false" ht="21.75" hidden="false" customHeight="true" outlineLevel="0" collapsed="false"/>
    <row r="28" customFormat="false" ht="1.5" hidden="false" customHeight="true" outlineLevel="0" collapsed="false"/>
  </sheetData>
  <mergeCells count="27">
    <mergeCell ref="B3:D3"/>
    <mergeCell ref="B5:E5"/>
    <mergeCell ref="B6:C6"/>
    <mergeCell ref="G6:I6"/>
    <mergeCell ref="B7:C7"/>
    <mergeCell ref="G7:H7"/>
    <mergeCell ref="B8:C8"/>
    <mergeCell ref="B10:E10"/>
    <mergeCell ref="B14:E14"/>
    <mergeCell ref="B15:C15"/>
    <mergeCell ref="D15:E15"/>
    <mergeCell ref="G15:H15"/>
    <mergeCell ref="B16:C16"/>
    <mergeCell ref="D16:E16"/>
    <mergeCell ref="G16:H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C000"/>
    <pageSetUpPr fitToPage="true"/>
  </sheetPr>
  <dimension ref="B1:S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2" activeCellId="0" sqref="K2"/>
    </sheetView>
  </sheetViews>
  <sheetFormatPr defaultColWidth="10.7578125" defaultRowHeight="15.75" zeroHeight="false" outlineLevelRow="0" outlineLevelCol="0"/>
  <cols>
    <col collapsed="false" customWidth="true" hidden="false" outlineLevel="0" max="1" min="1" style="1" width="2.75"/>
    <col collapsed="false" customWidth="true" hidden="false" outlineLevel="0" max="2" min="2" style="1" width="27"/>
    <col collapsed="false" customWidth="true" hidden="false" outlineLevel="0" max="3" min="3" style="1" width="13.25"/>
    <col collapsed="false" customWidth="true" hidden="false" outlineLevel="0" max="4" min="4" style="1" width="5.75"/>
    <col collapsed="false" customWidth="true" hidden="false" outlineLevel="0" max="5" min="5" style="1" width="34.63"/>
    <col collapsed="false" customWidth="true" hidden="false" outlineLevel="0" max="6" min="6" style="1" width="16.26"/>
    <col collapsed="false" customWidth="true" hidden="false" outlineLevel="0" max="7" min="7" style="1" width="6"/>
    <col collapsed="false" customWidth="true" hidden="false" outlineLevel="0" max="8" min="8" style="1" width="29.75"/>
    <col collapsed="false" customWidth="true" hidden="false" outlineLevel="0" max="9" min="9" style="1" width="16.75"/>
    <col collapsed="false" customWidth="true" hidden="false" outlineLevel="0" max="10" min="10" style="1" width="19.5"/>
    <col collapsed="false" customWidth="true" hidden="false" outlineLevel="0" max="11" min="11" style="1" width="36.25"/>
    <col collapsed="false" customWidth="true" hidden="false" outlineLevel="0" max="12" min="12" style="1" width="12.25"/>
    <col collapsed="false" customWidth="false" hidden="false" outlineLevel="0" max="18" min="13" style="1" width="10.75"/>
    <col collapsed="false" customWidth="true" hidden="true" outlineLevel="0" max="19" min="19" style="1" width="8.36"/>
    <col collapsed="false" customWidth="false" hidden="false" outlineLevel="0" max="1024" min="20" style="1" width="10.75"/>
  </cols>
  <sheetData>
    <row r="1" customFormat="false" ht="7.5" hidden="false" customHeight="true" outlineLevel="0" collapsed="false"/>
    <row r="2" customFormat="false" ht="28.5" hidden="false" customHeight="true" outlineLevel="0" collapsed="false"/>
    <row r="3" customFormat="false" ht="21" hidden="false" customHeight="false" outlineLevel="0" collapsed="false">
      <c r="B3" s="58"/>
      <c r="E3" s="14"/>
      <c r="F3" s="59"/>
      <c r="G3" s="14"/>
      <c r="H3" s="14"/>
      <c r="I3" s="14"/>
    </row>
    <row r="4" customFormat="false" ht="15.75" hidden="false" customHeight="false" outlineLevel="0" collapsed="false">
      <c r="E4" s="52"/>
      <c r="F4" s="60"/>
      <c r="G4" s="14"/>
      <c r="H4" s="14"/>
      <c r="I4" s="14"/>
    </row>
    <row r="5" customFormat="false" ht="16.5" hidden="false" customHeight="false" outlineLevel="0" collapsed="false">
      <c r="B5" s="61"/>
      <c r="F5" s="14"/>
      <c r="G5" s="14"/>
      <c r="H5" s="62"/>
      <c r="I5" s="14"/>
      <c r="J5" s="63"/>
    </row>
    <row r="6" customFormat="false" ht="16.5" hidden="false" customHeight="false" outlineLevel="0" collapsed="false">
      <c r="E6" s="64" t="s">
        <v>26</v>
      </c>
      <c r="F6" s="65"/>
      <c r="G6" s="14"/>
      <c r="H6" s="64" t="s">
        <v>27</v>
      </c>
      <c r="I6" s="66"/>
    </row>
    <row r="7" customFormat="false" ht="15.75" hidden="false" customHeight="false" outlineLevel="0" collapsed="false">
      <c r="B7" s="67" t="s">
        <v>28</v>
      </c>
      <c r="C7" s="68"/>
      <c r="E7" s="69" t="s">
        <v>29</v>
      </c>
      <c r="F7" s="70" t="n">
        <f aca="false">C19</f>
        <v>80000</v>
      </c>
      <c r="G7" s="14"/>
      <c r="H7" s="69" t="s">
        <v>30</v>
      </c>
      <c r="I7" s="70" t="n">
        <f aca="false">IF(C13="Oui",C15,0)</f>
        <v>1000</v>
      </c>
    </row>
    <row r="8" customFormat="false" ht="15.75" hidden="false" customHeight="false" outlineLevel="0" collapsed="false">
      <c r="B8" s="71" t="s">
        <v>31</v>
      </c>
      <c r="C8" s="72" t="n">
        <v>800</v>
      </c>
      <c r="E8" s="69" t="s">
        <v>32</v>
      </c>
      <c r="F8" s="70" t="n">
        <f aca="false">C24</f>
        <v>0</v>
      </c>
      <c r="G8" s="14"/>
      <c r="H8" s="73" t="s">
        <v>33</v>
      </c>
      <c r="I8" s="74" t="n">
        <f aca="false">IF(C13="Oui",F14-I7,0)</f>
        <v>92549.06</v>
      </c>
    </row>
    <row r="9" customFormat="false" ht="15.75" hidden="false" customHeight="false" outlineLevel="0" collapsed="false">
      <c r="B9" s="71" t="s">
        <v>34</v>
      </c>
      <c r="C9" s="75" t="n">
        <v>890</v>
      </c>
      <c r="E9" s="69" t="s">
        <v>35</v>
      </c>
      <c r="F9" s="70" t="n">
        <f aca="false">Notaire!I15</f>
        <v>7169.06</v>
      </c>
      <c r="G9" s="14"/>
      <c r="H9" s="69" t="s">
        <v>36</v>
      </c>
      <c r="I9" s="76" t="n">
        <f aca="false">IF(C13="Oui",C14,0)</f>
        <v>20</v>
      </c>
      <c r="S9" s="1" t="s">
        <v>37</v>
      </c>
    </row>
    <row r="10" customFormat="false" ht="15.75" hidden="false" customHeight="false" outlineLevel="0" collapsed="false">
      <c r="B10" s="71" t="s">
        <v>38</v>
      </c>
      <c r="C10" s="77" t="n">
        <v>25</v>
      </c>
      <c r="E10" s="69" t="s">
        <v>39</v>
      </c>
      <c r="F10" s="70" t="n">
        <f aca="false">C20+C21</f>
        <v>3500</v>
      </c>
      <c r="G10" s="14"/>
      <c r="H10" s="69" t="s">
        <v>40</v>
      </c>
      <c r="I10" s="78" t="n">
        <f aca="false">IF(C13="Oui",I9*12,0)</f>
        <v>240</v>
      </c>
      <c r="S10" s="1" t="s">
        <v>41</v>
      </c>
    </row>
    <row r="11" customFormat="false" ht="16.5" hidden="false" customHeight="false" outlineLevel="0" collapsed="false">
      <c r="B11" s="71" t="s">
        <v>42</v>
      </c>
      <c r="C11" s="79" t="n">
        <v>0</v>
      </c>
      <c r="E11" s="69" t="s">
        <v>43</v>
      </c>
      <c r="F11" s="70" t="n">
        <f aca="false">C22</f>
        <v>500</v>
      </c>
      <c r="G11" s="14"/>
      <c r="H11" s="80" t="s">
        <v>44</v>
      </c>
      <c r="I11" s="81" t="n">
        <f aca="false">IF(C13="Oui",C16,0)</f>
        <v>0.009</v>
      </c>
    </row>
    <row r="12" customFormat="false" ht="15.75" hidden="false" customHeight="true" outlineLevel="0" collapsed="false">
      <c r="B12" s="64" t="s">
        <v>27</v>
      </c>
      <c r="C12" s="82"/>
      <c r="E12" s="69" t="s">
        <v>45</v>
      </c>
      <c r="F12" s="70" t="n">
        <f aca="false">C23</f>
        <v>700</v>
      </c>
      <c r="G12" s="14"/>
      <c r="H12" s="80" t="s">
        <v>46</v>
      </c>
      <c r="I12" s="81" t="n">
        <f aca="false">IF(C13="Oui",C17,0)</f>
        <v>0.002</v>
      </c>
    </row>
    <row r="13" customFormat="false" ht="16.5" hidden="false" customHeight="false" outlineLevel="0" collapsed="false">
      <c r="B13" s="71" t="s">
        <v>47</v>
      </c>
      <c r="C13" s="83" t="s">
        <v>37</v>
      </c>
      <c r="E13" s="84" t="s">
        <v>48</v>
      </c>
      <c r="F13" s="85" t="n">
        <f aca="false">C25</f>
        <v>1680</v>
      </c>
      <c r="G13" s="14"/>
      <c r="H13" s="69" t="s">
        <v>49</v>
      </c>
      <c r="I13" s="70" t="n">
        <f aca="false">(I8*I12/12)+I14</f>
        <v>436.936639511452</v>
      </c>
    </row>
    <row r="14" customFormat="false" ht="15.75" hidden="false" customHeight="true" outlineLevel="0" collapsed="false">
      <c r="B14" s="71" t="s">
        <v>50</v>
      </c>
      <c r="C14" s="77" t="n">
        <v>20</v>
      </c>
      <c r="E14" s="86" t="s">
        <v>51</v>
      </c>
      <c r="F14" s="87" t="n">
        <f aca="false">SUM(F7:F13)</f>
        <v>93549.06</v>
      </c>
      <c r="G14" s="14"/>
      <c r="H14" s="69" t="s">
        <v>52</v>
      </c>
      <c r="I14" s="70" t="n">
        <f aca="false">IF(C13="Oui",PMT($I$11/12,I10,I8)*-1,0)</f>
        <v>421.511796178119</v>
      </c>
    </row>
    <row r="15" customFormat="false" ht="15.75" hidden="false" customHeight="true" outlineLevel="0" collapsed="false">
      <c r="B15" s="71" t="s">
        <v>53</v>
      </c>
      <c r="C15" s="75" t="n">
        <v>1000</v>
      </c>
      <c r="E15" s="9"/>
      <c r="F15" s="9"/>
      <c r="G15" s="14"/>
      <c r="H15" s="88" t="s">
        <v>54</v>
      </c>
      <c r="I15" s="89" t="n">
        <f aca="false">I13-I14</f>
        <v>15.4248433333333</v>
      </c>
      <c r="K15" s="90"/>
    </row>
    <row r="16" customFormat="false" ht="16.5" hidden="false" customHeight="false" outlineLevel="0" collapsed="false">
      <c r="B16" s="71" t="s">
        <v>55</v>
      </c>
      <c r="C16" s="91" t="n">
        <v>0.009</v>
      </c>
      <c r="E16" s="64" t="s">
        <v>56</v>
      </c>
      <c r="F16" s="66"/>
      <c r="G16" s="14"/>
      <c r="H16" s="84" t="s">
        <v>57</v>
      </c>
      <c r="I16" s="85" t="n">
        <f aca="false">I13*12</f>
        <v>5243.23967413743</v>
      </c>
    </row>
    <row r="17" customFormat="false" ht="17.25" hidden="false" customHeight="false" outlineLevel="0" collapsed="false">
      <c r="B17" s="71" t="s">
        <v>58</v>
      </c>
      <c r="C17" s="91" t="n">
        <v>0.002</v>
      </c>
      <c r="E17" s="69" t="s">
        <v>59</v>
      </c>
      <c r="F17" s="92" t="n">
        <f aca="false">(I13-I14)*12</f>
        <v>185.09812</v>
      </c>
      <c r="G17" s="14"/>
      <c r="H17" s="86" t="s">
        <v>60</v>
      </c>
      <c r="I17" s="87" t="n">
        <f aca="false">(I14*12+I12*I8)*I9-I8</f>
        <v>12315.7334827486</v>
      </c>
    </row>
    <row r="18" customFormat="false" ht="16.5" hidden="false" customHeight="false" outlineLevel="0" collapsed="false">
      <c r="B18" s="64" t="s">
        <v>26</v>
      </c>
      <c r="C18" s="93"/>
      <c r="E18" s="69" t="s">
        <v>61</v>
      </c>
      <c r="F18" s="92" t="n">
        <f aca="false">SUM(Amortissement!F13:F24)</f>
        <v>815.468943949843</v>
      </c>
      <c r="G18" s="14"/>
      <c r="H18" s="86" t="s">
        <v>62</v>
      </c>
      <c r="I18" s="87" t="n">
        <f aca="false">I15*I10</f>
        <v>3701.9624</v>
      </c>
    </row>
    <row r="19" customFormat="false" ht="16.5" hidden="false" customHeight="false" outlineLevel="0" collapsed="false">
      <c r="B19" s="94" t="s">
        <v>63</v>
      </c>
      <c r="C19" s="95" t="n">
        <f aca="false">Notaire!H3</f>
        <v>80000</v>
      </c>
      <c r="E19" s="71" t="s">
        <v>64</v>
      </c>
      <c r="F19" s="96" t="n">
        <f aca="false">C27</f>
        <v>800</v>
      </c>
      <c r="G19" s="14"/>
      <c r="H19" s="9"/>
      <c r="I19" s="9"/>
    </row>
    <row r="20" customFormat="false" ht="15.75" hidden="false" customHeight="false" outlineLevel="0" collapsed="false">
      <c r="B20" s="71" t="s">
        <v>65</v>
      </c>
      <c r="C20" s="95" t="n">
        <v>1500</v>
      </c>
      <c r="E20" s="69" t="s">
        <v>66</v>
      </c>
      <c r="F20" s="96" t="n">
        <f aca="false">C28</f>
        <v>100</v>
      </c>
      <c r="G20" s="14"/>
      <c r="H20" s="64" t="s">
        <v>67</v>
      </c>
      <c r="I20" s="97"/>
    </row>
    <row r="21" customFormat="false" ht="15.75" hidden="false" customHeight="false" outlineLevel="0" collapsed="false">
      <c r="B21" s="71" t="s">
        <v>68</v>
      </c>
      <c r="C21" s="95" t="n">
        <v>2000</v>
      </c>
      <c r="E21" s="69" t="s">
        <v>69</v>
      </c>
      <c r="F21" s="98" t="n">
        <f aca="false">(I21*C29)*12</f>
        <v>320.4</v>
      </c>
      <c r="G21" s="14"/>
      <c r="H21" s="69" t="s">
        <v>70</v>
      </c>
      <c r="I21" s="70" t="n">
        <f aca="false">C9</f>
        <v>890</v>
      </c>
    </row>
    <row r="22" customFormat="false" ht="16.5" hidden="false" customHeight="false" outlineLevel="0" collapsed="false">
      <c r="B22" s="71" t="s">
        <v>43</v>
      </c>
      <c r="C22" s="99" t="n">
        <v>500</v>
      </c>
      <c r="E22" s="69" t="s">
        <v>71</v>
      </c>
      <c r="F22" s="98" t="n">
        <f aca="false">C30</f>
        <v>150</v>
      </c>
      <c r="G22" s="14"/>
      <c r="H22" s="84" t="s">
        <v>72</v>
      </c>
      <c r="I22" s="85" t="n">
        <f aca="false">(I21/C10)</f>
        <v>35.6</v>
      </c>
    </row>
    <row r="23" customFormat="false" ht="16.5" hidden="false" customHeight="true" outlineLevel="0" collapsed="false">
      <c r="B23" s="69" t="s">
        <v>45</v>
      </c>
      <c r="C23" s="99" t="n">
        <v>700</v>
      </c>
      <c r="E23" s="69" t="s">
        <v>73</v>
      </c>
      <c r="F23" s="98" t="n">
        <f aca="false">(C8*C31)*12</f>
        <v>768</v>
      </c>
      <c r="G23" s="14"/>
      <c r="H23" s="86" t="s">
        <v>74</v>
      </c>
      <c r="I23" s="87" t="n">
        <f aca="false">I21*12*(1-C11)</f>
        <v>10680</v>
      </c>
    </row>
    <row r="24" customFormat="false" ht="16.5" hidden="false" customHeight="false" outlineLevel="0" collapsed="false">
      <c r="B24" s="71" t="s">
        <v>32</v>
      </c>
      <c r="C24" s="99" t="n">
        <v>0</v>
      </c>
      <c r="E24" s="69" t="s">
        <v>75</v>
      </c>
      <c r="F24" s="70" t="n">
        <f aca="false">C32</f>
        <v>320</v>
      </c>
      <c r="G24" s="14"/>
      <c r="H24" s="100"/>
      <c r="I24" s="101"/>
    </row>
    <row r="25" customFormat="false" ht="16.5" hidden="false" customHeight="false" outlineLevel="0" collapsed="false">
      <c r="B25" s="71" t="s">
        <v>76</v>
      </c>
      <c r="C25" s="95" t="n">
        <v>1680</v>
      </c>
      <c r="E25" s="69" t="s">
        <v>77</v>
      </c>
      <c r="F25" s="92" t="n">
        <f aca="false">C33</f>
        <v>960</v>
      </c>
      <c r="G25" s="57"/>
      <c r="H25" s="15" t="s">
        <v>78</v>
      </c>
      <c r="I25" s="102" t="n">
        <f aca="false">F32-I14+(F18/12)</f>
        <v>165.696693821881</v>
      </c>
      <c r="J25" s="103"/>
    </row>
    <row r="26" customFormat="false" ht="16.5" hidden="false" customHeight="false" outlineLevel="0" collapsed="false">
      <c r="B26" s="64" t="s">
        <v>56</v>
      </c>
      <c r="C26" s="104"/>
      <c r="E26" s="105" t="s">
        <v>79</v>
      </c>
      <c r="F26" s="85" t="n">
        <f aca="false">C34</f>
        <v>30</v>
      </c>
      <c r="G26" s="14"/>
      <c r="I26" s="63"/>
      <c r="J26" s="14"/>
    </row>
    <row r="27" customFormat="false" ht="17.25" hidden="false" customHeight="false" outlineLevel="0" collapsed="false">
      <c r="B27" s="71" t="s">
        <v>64</v>
      </c>
      <c r="C27" s="95" t="n">
        <v>800</v>
      </c>
      <c r="E27" s="86" t="s">
        <v>74</v>
      </c>
      <c r="F27" s="87" t="n">
        <f aca="false">SUM(F17:F26)</f>
        <v>4448.96706394984</v>
      </c>
      <c r="G27" s="14"/>
      <c r="H27" s="106" t="s">
        <v>80</v>
      </c>
      <c r="I27" s="107"/>
      <c r="J27" s="14"/>
    </row>
    <row r="28" customFormat="false" ht="16.5" hidden="false" customHeight="false" outlineLevel="0" collapsed="false">
      <c r="B28" s="71" t="s">
        <v>81</v>
      </c>
      <c r="C28" s="95" t="n">
        <v>100</v>
      </c>
      <c r="E28" s="9"/>
      <c r="F28" s="108"/>
      <c r="G28" s="14"/>
      <c r="H28" s="9"/>
      <c r="I28" s="9"/>
    </row>
    <row r="29" customFormat="false" ht="16.5" hidden="false" customHeight="false" outlineLevel="0" collapsed="false">
      <c r="B29" s="71" t="s">
        <v>82</v>
      </c>
      <c r="C29" s="91" t="n">
        <v>0.03</v>
      </c>
      <c r="E29" s="64" t="s">
        <v>83</v>
      </c>
      <c r="F29" s="65"/>
      <c r="H29" s="109" t="s">
        <v>84</v>
      </c>
      <c r="I29" s="110" t="n">
        <f aca="false">(C8*12*(1-C11))/F14</f>
        <v>0.102619951499245</v>
      </c>
    </row>
    <row r="30" customFormat="false" ht="16.5" hidden="false" customHeight="false" outlineLevel="0" collapsed="false">
      <c r="B30" s="71" t="s">
        <v>85</v>
      </c>
      <c r="C30" s="99" t="n">
        <v>150</v>
      </c>
      <c r="E30" s="69" t="s">
        <v>67</v>
      </c>
      <c r="F30" s="111" t="n">
        <f aca="false">I23/12</f>
        <v>890</v>
      </c>
      <c r="H30" s="109" t="s">
        <v>86</v>
      </c>
      <c r="I30" s="110" t="n">
        <f aca="false">((C8*12*(1-C11))-F27)/F14</f>
        <v>0.0550623697988003</v>
      </c>
      <c r="J30" s="112"/>
      <c r="K30" s="112"/>
      <c r="L30" s="112"/>
    </row>
    <row r="31" customFormat="false" ht="16.5" hidden="false" customHeight="false" outlineLevel="0" collapsed="false">
      <c r="B31" s="71" t="s">
        <v>87</v>
      </c>
      <c r="C31" s="91" t="n">
        <v>0.08</v>
      </c>
      <c r="E31" s="84" t="s">
        <v>88</v>
      </c>
      <c r="F31" s="113" t="n">
        <f aca="false">F27/12</f>
        <v>370.747255329154</v>
      </c>
      <c r="J31" s="114"/>
      <c r="K31" s="114"/>
      <c r="L31" s="114"/>
    </row>
    <row r="32" customFormat="false" ht="15.75" hidden="false" customHeight="true" outlineLevel="0" collapsed="false">
      <c r="B32" s="69" t="s">
        <v>89</v>
      </c>
      <c r="C32" s="95" t="n">
        <v>320</v>
      </c>
      <c r="E32" s="115" t="s">
        <v>90</v>
      </c>
      <c r="F32" s="116" t="n">
        <f aca="false">F30-F31</f>
        <v>519.252744670846</v>
      </c>
      <c r="H32" s="117" t="s">
        <v>91</v>
      </c>
      <c r="I32" s="118" t="n">
        <f aca="false">F14/C10</f>
        <v>3741.9624</v>
      </c>
    </row>
    <row r="33" customFormat="false" ht="15.75" hidden="false" customHeight="false" outlineLevel="0" collapsed="false">
      <c r="B33" s="71" t="s">
        <v>92</v>
      </c>
      <c r="C33" s="95" t="n">
        <v>960</v>
      </c>
      <c r="F33" s="63"/>
      <c r="H33" s="112"/>
      <c r="I33" s="112"/>
    </row>
    <row r="34" customFormat="false" ht="15.75" hidden="false" customHeight="false" outlineLevel="0" collapsed="false">
      <c r="B34" s="71" t="s">
        <v>93</v>
      </c>
      <c r="C34" s="119" t="n">
        <v>30</v>
      </c>
      <c r="E34" s="120"/>
      <c r="H34" s="112"/>
      <c r="I34" s="112"/>
      <c r="J34" s="112"/>
    </row>
    <row r="35" customFormat="false" ht="15.75" hidden="false" customHeight="false" outlineLevel="0" collapsed="false">
      <c r="B35" s="71" t="s">
        <v>94</v>
      </c>
      <c r="C35" s="95" t="n">
        <v>0</v>
      </c>
    </row>
    <row r="36" customFormat="false" ht="15.75" hidden="false" customHeight="false" outlineLevel="0" collapsed="false">
      <c r="B36" s="71" t="s">
        <v>95</v>
      </c>
      <c r="C36" s="95" t="n">
        <v>0</v>
      </c>
      <c r="E36" s="14"/>
    </row>
    <row r="37" customFormat="false" ht="16.5" hidden="false" customHeight="false" outlineLevel="0" collapsed="false">
      <c r="B37" s="121" t="s">
        <v>96</v>
      </c>
      <c r="C37" s="95" t="n">
        <f aca="false">0.025*C8*(1-C11)*12</f>
        <v>240</v>
      </c>
    </row>
  </sheetData>
  <conditionalFormatting sqref="C14:C17">
    <cfRule type="expression" priority="2" aboveAverage="0" equalAverage="0" bottom="0" percent="0" rank="0" text="" dxfId="0">
      <formula>$C$13="Non"</formula>
    </cfRule>
  </conditionalFormatting>
  <conditionalFormatting sqref="F32">
    <cfRule type="cellIs" priority="3" operator="lessThan" aboveAverage="0" equalAverage="0" bottom="0" percent="0" rank="0" text="" dxfId="1">
      <formula>0</formula>
    </cfRule>
    <cfRule type="cellIs" priority="4" operator="greaterThan" aboveAverage="0" equalAverage="0" bottom="0" percent="0" rank="0" text="" dxfId="2">
      <formula>0</formula>
    </cfRule>
  </conditionalFormatting>
  <conditionalFormatting sqref="I29">
    <cfRule type="top10" priority="5" aboveAverage="0" equalAverage="0" bottom="0" percent="0" rank="8" text="" dxfId="3"/>
  </conditionalFormatting>
  <conditionalFormatting sqref="I30">
    <cfRule type="top10" priority="6" aboveAverage="0" equalAverage="0" bottom="0" percent="0" rank="6" text="" dxfId="4"/>
  </conditionalFormatting>
  <dataValidations count="1">
    <dataValidation allowBlank="true" errorStyle="stop" operator="between" showDropDown="false" showErrorMessage="true" showInputMessage="true" sqref="C13" type="list">
      <formula1>$S$9:$S$10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C7DD"/>
    <pageSetUpPr fitToPage="false"/>
  </sheetPr>
  <dimension ref="B5:BI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16" activeCellId="0" sqref="E116"/>
    </sheetView>
  </sheetViews>
  <sheetFormatPr defaultColWidth="11.2578125" defaultRowHeight="15.75" zeroHeight="false" outlineLevelRow="0" outlineLevelCol="0"/>
  <cols>
    <col collapsed="false" customWidth="false" hidden="false" outlineLevel="0" max="1" min="1" style="1" width="11.25"/>
    <col collapsed="false" customWidth="true" hidden="false" outlineLevel="0" max="2" min="2" style="1" width="31.87"/>
    <col collapsed="false" customWidth="true" hidden="false" outlineLevel="0" max="3" min="3" style="1" width="22"/>
    <col collapsed="false" customWidth="false" hidden="false" outlineLevel="0" max="4" min="4" style="1" width="11.25"/>
    <col collapsed="false" customWidth="true" hidden="false" outlineLevel="0" max="5" min="5" style="1" width="37.25"/>
    <col collapsed="false" customWidth="false" hidden="false" outlineLevel="0" max="7" min="6" style="1" width="11.25"/>
    <col collapsed="false" customWidth="true" hidden="false" outlineLevel="0" max="8" min="8" style="1" width="29.63"/>
    <col collapsed="false" customWidth="false" hidden="false" outlineLevel="0" max="16" min="9" style="1" width="11.25"/>
    <col collapsed="false" customWidth="true" hidden="false" outlineLevel="0" max="17" min="17" style="1" width="11.13"/>
    <col collapsed="false" customWidth="false" hidden="true" outlineLevel="0" max="63" min="18" style="1" width="11.25"/>
    <col collapsed="false" customWidth="false" hidden="false" outlineLevel="0" max="1024" min="64" style="1" width="11.25"/>
  </cols>
  <sheetData>
    <row r="5" customFormat="false" ht="15.75" hidden="false" customHeight="false" outlineLevel="0" collapsed="false">
      <c r="B5" s="40"/>
    </row>
    <row r="6" customFormat="false" ht="15.75" hidden="false" customHeight="false" outlineLevel="0" collapsed="false">
      <c r="B6" s="1" t="s">
        <v>97</v>
      </c>
      <c r="C6" s="122" t="n">
        <v>80000</v>
      </c>
      <c r="F6" s="123"/>
    </row>
    <row r="7" customFormat="false" ht="15.75" hidden="false" customHeight="false" outlineLevel="0" collapsed="false">
      <c r="B7" s="1" t="s">
        <v>98</v>
      </c>
      <c r="C7" s="124" t="s">
        <v>99</v>
      </c>
      <c r="F7" s="123"/>
      <c r="BI7" s="125" t="s">
        <v>100</v>
      </c>
    </row>
    <row r="8" customFormat="false" ht="15.75" hidden="false" customHeight="false" outlineLevel="0" collapsed="false">
      <c r="B8" s="1" t="s">
        <v>101</v>
      </c>
      <c r="C8" s="126" t="n">
        <v>1</v>
      </c>
      <c r="BI8" s="1" t="s">
        <v>102</v>
      </c>
    </row>
    <row r="9" customFormat="false" ht="15.75" hidden="false" customHeight="false" outlineLevel="0" collapsed="false">
      <c r="B9" s="1" t="s">
        <v>103</v>
      </c>
      <c r="C9" s="14" t="n">
        <f aca="false">IF(C7="Célibataire-divorcé-veuf",IF(C8&lt;=2,C8/2,C8-1)+1,IF(C8&lt;=2,C8/2,C8-1)+2)</f>
        <v>2.5</v>
      </c>
    </row>
    <row r="10" customFormat="false" ht="15.75" hidden="false" customHeight="false" outlineLevel="0" collapsed="false">
      <c r="B10" s="1" t="s">
        <v>104</v>
      </c>
      <c r="C10" s="24" t="n">
        <f aca="false">(C6*0.9)</f>
        <v>72000</v>
      </c>
    </row>
    <row r="11" customFormat="false" ht="15.75" hidden="false" customHeight="false" outlineLevel="0" collapsed="false">
      <c r="B11" s="1" t="s">
        <v>105</v>
      </c>
      <c r="C11" s="127" t="n">
        <f aca="false">I63-I64</f>
        <v>6412.64</v>
      </c>
    </row>
    <row r="12" customFormat="false" ht="15.75" hidden="false" customHeight="false" outlineLevel="0" collapsed="false">
      <c r="B12" s="1" t="s">
        <v>106</v>
      </c>
      <c r="C12" s="128" t="n">
        <f aca="false">IF(C7="Célibataire-divorcé-veuf",IF(K58&lt;=J52,K52,IF(K58&lt;=J53,K53,IF(K58&lt;=J54,K54,IF(K58&lt;=J55,K55,K56)))),IF(J58&lt;=J52,K52,IF(J58&lt;=J53,K53,IF(J58&lt;=J54,K54,IF(J58&lt;=J55,K55,K56)))))</f>
        <v>0.3</v>
      </c>
    </row>
    <row r="13" customFormat="false" ht="15.75" hidden="false" customHeight="false" outlineLevel="0" collapsed="false">
      <c r="C13" s="129"/>
    </row>
    <row r="14" customFormat="false" ht="15.75" hidden="false" customHeight="false" outlineLevel="0" collapsed="false">
      <c r="B14" s="40" t="s">
        <v>107</v>
      </c>
      <c r="C14" s="129"/>
    </row>
    <row r="15" customFormat="false" ht="15.75" hidden="false" customHeight="false" outlineLevel="0" collapsed="false">
      <c r="B15" s="1" t="s">
        <v>108</v>
      </c>
      <c r="C15" s="130" t="n">
        <v>0</v>
      </c>
    </row>
    <row r="16" customFormat="false" ht="15.75" hidden="false" customHeight="false" outlineLevel="0" collapsed="false">
      <c r="B16" s="1" t="s">
        <v>109</v>
      </c>
      <c r="C16" s="130" t="n">
        <v>0</v>
      </c>
      <c r="D16" s="131" t="s">
        <v>100</v>
      </c>
    </row>
    <row r="17" customFormat="false" ht="15.75" hidden="false" customHeight="false" outlineLevel="0" collapsed="false">
      <c r="B17" s="1" t="s">
        <v>110</v>
      </c>
      <c r="C17" s="130" t="n">
        <v>0</v>
      </c>
    </row>
    <row r="18" customFormat="false" ht="15.75" hidden="false" customHeight="false" outlineLevel="0" collapsed="false">
      <c r="B18" s="1" t="s">
        <v>111</v>
      </c>
      <c r="C18" s="130" t="n">
        <v>0</v>
      </c>
      <c r="D18" s="131" t="s">
        <v>102</v>
      </c>
    </row>
    <row r="19" customFormat="false" ht="15.75" hidden="false" customHeight="false" outlineLevel="0" collapsed="false">
      <c r="C19" s="129"/>
    </row>
    <row r="20" customFormat="false" ht="15.75" hidden="false" customHeight="false" outlineLevel="0" collapsed="false">
      <c r="C20" s="129"/>
    </row>
    <row r="21" customFormat="false" ht="15.75" hidden="false" customHeight="false" outlineLevel="0" collapsed="false">
      <c r="C21" s="129"/>
    </row>
    <row r="22" customFormat="false" ht="15.75" hidden="false" customHeight="false" outlineLevel="0" collapsed="false">
      <c r="C22" s="129"/>
    </row>
    <row r="23" customFormat="false" ht="15.75" hidden="false" customHeight="false" outlineLevel="0" collapsed="false">
      <c r="C23" s="129"/>
    </row>
    <row r="24" customFormat="false" ht="15.75" hidden="false" customHeight="false" outlineLevel="0" collapsed="false">
      <c r="C24" s="129"/>
    </row>
    <row r="25" customFormat="false" ht="15.75" hidden="false" customHeight="false" outlineLevel="0" collapsed="false">
      <c r="C25" s="129"/>
    </row>
    <row r="26" customFormat="false" ht="15.75" hidden="false" customHeight="false" outlineLevel="0" collapsed="false">
      <c r="C26" s="129"/>
    </row>
    <row r="27" customFormat="false" ht="15.75" hidden="false" customHeight="false" outlineLevel="0" collapsed="false">
      <c r="C27" s="129"/>
    </row>
    <row r="28" customFormat="false" ht="15.75" hidden="false" customHeight="false" outlineLevel="0" collapsed="false">
      <c r="C28" s="129"/>
    </row>
    <row r="29" customFormat="false" ht="15.75" hidden="false" customHeight="false" outlineLevel="0" collapsed="false">
      <c r="C29" s="129"/>
    </row>
    <row r="30" customFormat="false" ht="15.75" hidden="false" customHeight="false" outlineLevel="0" collapsed="false">
      <c r="C30" s="129"/>
    </row>
    <row r="31" customFormat="false" ht="15.75" hidden="false" customHeight="false" outlineLevel="0" collapsed="false">
      <c r="C31" s="129"/>
      <c r="S31" s="40" t="s">
        <v>98</v>
      </c>
    </row>
    <row r="32" customFormat="false" ht="15.75" hidden="false" customHeight="false" outlineLevel="0" collapsed="false">
      <c r="C32" s="129"/>
      <c r="S32" s="1" t="s">
        <v>112</v>
      </c>
    </row>
    <row r="33" customFormat="false" ht="15.75" hidden="false" customHeight="false" outlineLevel="0" collapsed="false">
      <c r="S33" s="1" t="s">
        <v>99</v>
      </c>
    </row>
    <row r="46" customFormat="false" ht="15.75" hidden="false" customHeight="false" outlineLevel="0" collapsed="false">
      <c r="B46" s="132" t="s">
        <v>113</v>
      </c>
      <c r="C46" s="132"/>
      <c r="D46" s="132"/>
      <c r="E46" s="132"/>
      <c r="F46" s="132"/>
    </row>
    <row r="47" customFormat="false" ht="15.75" hidden="false" customHeight="false" outlineLevel="0" collapsed="false">
      <c r="B47" s="133" t="s">
        <v>114</v>
      </c>
      <c r="C47" s="133"/>
      <c r="E47" s="133" t="s">
        <v>115</v>
      </c>
      <c r="F47" s="133"/>
    </row>
    <row r="48" customFormat="false" ht="15.75" hidden="false" customHeight="false" outlineLevel="0" collapsed="false">
      <c r="B48" s="1" t="s">
        <v>116</v>
      </c>
      <c r="C48" s="24" t="n">
        <f aca="false">'Coûts et rendement'!I23+C15</f>
        <v>10680</v>
      </c>
      <c r="E48" s="1" t="s">
        <v>117</v>
      </c>
      <c r="F48" s="24" t="n">
        <f aca="false">'Coûts et rendement'!I23</f>
        <v>10680</v>
      </c>
    </row>
    <row r="49" customFormat="false" ht="15.75" hidden="false" customHeight="false" outlineLevel="0" collapsed="false">
      <c r="B49" s="1" t="s">
        <v>118</v>
      </c>
      <c r="C49" s="24" t="n">
        <f aca="false">C48*0.3</f>
        <v>3204</v>
      </c>
      <c r="E49" s="1" t="s">
        <v>119</v>
      </c>
      <c r="F49" s="24" t="n">
        <f aca="false">'Coûts et rendement'!F17+'Coûts et rendement'!F19+'Coûts et rendement'!F20+'Coûts et rendement'!F21+'Coûts et rendement'!F22+'Coûts et rendement'!F23+'Coûts et rendement'!F24+'Coûts et rendement'!F25+'Coûts et rendement'!F26+'Coûts et rendement'!C20</f>
        <v>5133.49812</v>
      </c>
      <c r="G49" s="129"/>
      <c r="R49" s="40" t="s">
        <v>120</v>
      </c>
      <c r="AB49" s="40" t="s">
        <v>121</v>
      </c>
      <c r="AL49" s="40" t="s">
        <v>122</v>
      </c>
      <c r="AV49" s="40" t="s">
        <v>123</v>
      </c>
    </row>
    <row r="50" customFormat="false" ht="15.75" hidden="false" customHeight="false" outlineLevel="0" collapsed="false">
      <c r="B50" s="1" t="s">
        <v>124</v>
      </c>
      <c r="C50" s="24" t="n">
        <f aca="false">C48-C49</f>
        <v>7476</v>
      </c>
      <c r="E50" s="1" t="s">
        <v>125</v>
      </c>
      <c r="F50" s="24" t="n">
        <f aca="false">Amortissement!G8</f>
        <v>815.468943949843</v>
      </c>
      <c r="G50" s="129"/>
      <c r="I50" s="40" t="s">
        <v>126</v>
      </c>
      <c r="S50" s="40" t="s">
        <v>126</v>
      </c>
      <c r="AC50" s="40" t="s">
        <v>126</v>
      </c>
      <c r="AM50" s="40" t="s">
        <v>126</v>
      </c>
      <c r="AW50" s="40" t="s">
        <v>126</v>
      </c>
    </row>
    <row r="51" customFormat="false" ht="15.75" hidden="false" customHeight="false" outlineLevel="0" collapsed="false">
      <c r="C51" s="14"/>
      <c r="E51" s="1" t="s">
        <v>127</v>
      </c>
      <c r="F51" s="24" t="n">
        <f aca="false">F48-F49-F50+IF(D16="Bénéfices",C16,-C16)</f>
        <v>4731.03293605016</v>
      </c>
      <c r="H51" s="134"/>
      <c r="I51" s="135" t="s">
        <v>128</v>
      </c>
      <c r="J51" s="135" t="s">
        <v>129</v>
      </c>
      <c r="K51" s="135" t="s">
        <v>130</v>
      </c>
      <c r="O51" s="129"/>
      <c r="R51" s="134"/>
      <c r="S51" s="135" t="s">
        <v>128</v>
      </c>
      <c r="T51" s="135" t="s">
        <v>129</v>
      </c>
      <c r="U51" s="135" t="s">
        <v>130</v>
      </c>
      <c r="Y51" s="129"/>
      <c r="AB51" s="134"/>
      <c r="AC51" s="135" t="s">
        <v>128</v>
      </c>
      <c r="AD51" s="135" t="s">
        <v>129</v>
      </c>
      <c r="AE51" s="135" t="s">
        <v>130</v>
      </c>
      <c r="AI51" s="129"/>
      <c r="AL51" s="134"/>
      <c r="AM51" s="135" t="s">
        <v>128</v>
      </c>
      <c r="AN51" s="135" t="s">
        <v>129</v>
      </c>
      <c r="AO51" s="135" t="s">
        <v>130</v>
      </c>
      <c r="AS51" s="129"/>
      <c r="AV51" s="134"/>
      <c r="AW51" s="135" t="s">
        <v>128</v>
      </c>
      <c r="AX51" s="135" t="s">
        <v>129</v>
      </c>
      <c r="AY51" s="135" t="s">
        <v>130</v>
      </c>
      <c r="BC51" s="129"/>
    </row>
    <row r="52" customFormat="false" ht="15.75" hidden="false" customHeight="false" outlineLevel="0" collapsed="false">
      <c r="C52" s="24"/>
      <c r="E52" s="136" t="str">
        <f aca="false">IF(F51&lt;0,"Déficits fonciers",IF(F51&gt;0,"Bénéfices fonciers",""))</f>
        <v>Bénéfices fonciers</v>
      </c>
      <c r="F52" s="137" t="n">
        <f aca="false">F51</f>
        <v>4731.03293605016</v>
      </c>
      <c r="I52" s="138" t="n">
        <v>0</v>
      </c>
      <c r="J52" s="138" t="n">
        <v>11294</v>
      </c>
      <c r="K52" s="139" t="n">
        <v>0</v>
      </c>
      <c r="O52" s="129"/>
      <c r="S52" s="138" t="n">
        <f aca="false">I52</f>
        <v>0</v>
      </c>
      <c r="T52" s="138" t="n">
        <f aca="false">J52</f>
        <v>11294</v>
      </c>
      <c r="U52" s="139" t="n">
        <f aca="false">K52</f>
        <v>0</v>
      </c>
      <c r="Y52" s="129"/>
      <c r="AC52" s="138" t="n">
        <f aca="false">I52</f>
        <v>0</v>
      </c>
      <c r="AD52" s="138" t="n">
        <f aca="false">J52</f>
        <v>11294</v>
      </c>
      <c r="AE52" s="139" t="n">
        <f aca="false">K52</f>
        <v>0</v>
      </c>
      <c r="AI52" s="129"/>
      <c r="AM52" s="138" t="n">
        <f aca="false">I52</f>
        <v>0</v>
      </c>
      <c r="AN52" s="138" t="n">
        <f aca="false">J52</f>
        <v>11294</v>
      </c>
      <c r="AO52" s="139" t="n">
        <f aca="false">K52</f>
        <v>0</v>
      </c>
      <c r="AS52" s="129"/>
      <c r="AW52" s="138" t="n">
        <f aca="false">I52</f>
        <v>0</v>
      </c>
      <c r="AX52" s="138" t="n">
        <f aca="false">J52</f>
        <v>11294</v>
      </c>
      <c r="AY52" s="139" t="n">
        <f aca="false">K52</f>
        <v>0</v>
      </c>
      <c r="BC52" s="129"/>
    </row>
    <row r="53" customFormat="false" ht="15.75" hidden="false" customHeight="false" outlineLevel="0" collapsed="false">
      <c r="C53" s="14"/>
      <c r="E53" s="1" t="s">
        <v>124</v>
      </c>
      <c r="F53" s="140" t="n">
        <f aca="false">IF(F52&gt;=0,F52,0)</f>
        <v>4731.03293605016</v>
      </c>
      <c r="I53" s="138" t="n">
        <v>11295</v>
      </c>
      <c r="J53" s="138" t="n">
        <v>28797</v>
      </c>
      <c r="K53" s="139" t="n">
        <v>0.11</v>
      </c>
      <c r="L53" s="129"/>
      <c r="M53" s="129"/>
      <c r="N53" s="129"/>
      <c r="O53" s="129"/>
      <c r="S53" s="138" t="n">
        <f aca="false">I53</f>
        <v>11295</v>
      </c>
      <c r="T53" s="138" t="n">
        <f aca="false">J53</f>
        <v>28797</v>
      </c>
      <c r="U53" s="139" t="n">
        <f aca="false">K53</f>
        <v>0.11</v>
      </c>
      <c r="V53" s="129"/>
      <c r="W53" s="129"/>
      <c r="Y53" s="129"/>
      <c r="AC53" s="138" t="n">
        <f aca="false">I53</f>
        <v>11295</v>
      </c>
      <c r="AD53" s="138" t="n">
        <f aca="false">J53</f>
        <v>28797</v>
      </c>
      <c r="AE53" s="139" t="n">
        <f aca="false">K53</f>
        <v>0.11</v>
      </c>
      <c r="AF53" s="129"/>
      <c r="AG53" s="129"/>
      <c r="AI53" s="129"/>
      <c r="AM53" s="138" t="n">
        <f aca="false">I53</f>
        <v>11295</v>
      </c>
      <c r="AN53" s="138" t="n">
        <f aca="false">J53</f>
        <v>28797</v>
      </c>
      <c r="AO53" s="139" t="n">
        <f aca="false">K53</f>
        <v>0.11</v>
      </c>
      <c r="AP53" s="129"/>
      <c r="AQ53" s="129"/>
      <c r="AS53" s="129"/>
      <c r="AW53" s="138" t="n">
        <f aca="false">I53</f>
        <v>11295</v>
      </c>
      <c r="AX53" s="138" t="n">
        <f aca="false">J53</f>
        <v>28797</v>
      </c>
      <c r="AY53" s="139" t="n">
        <f aca="false">K53</f>
        <v>0.11</v>
      </c>
      <c r="AZ53" s="129"/>
      <c r="BA53" s="129"/>
      <c r="BC53" s="129"/>
    </row>
    <row r="54" customFormat="false" ht="15.75" hidden="false" customHeight="false" outlineLevel="0" collapsed="false">
      <c r="C54" s="14"/>
      <c r="E54" s="1" t="s">
        <v>131</v>
      </c>
      <c r="F54" s="24" t="n">
        <f aca="false">IF(F52&lt;0,F52,0)</f>
        <v>0</v>
      </c>
      <c r="G54" s="141"/>
      <c r="I54" s="138" t="n">
        <v>28798</v>
      </c>
      <c r="J54" s="138" t="n">
        <v>82341</v>
      </c>
      <c r="K54" s="139" t="n">
        <v>0.3</v>
      </c>
      <c r="L54" s="129"/>
      <c r="M54" s="129"/>
      <c r="N54" s="129"/>
      <c r="P54" s="129"/>
      <c r="S54" s="138" t="n">
        <f aca="false">I54</f>
        <v>28798</v>
      </c>
      <c r="T54" s="138" t="n">
        <f aca="false">J54</f>
        <v>82341</v>
      </c>
      <c r="U54" s="139" t="n">
        <f aca="false">K54</f>
        <v>0.3</v>
      </c>
      <c r="V54" s="129"/>
      <c r="W54" s="129"/>
      <c r="X54" s="129"/>
      <c r="Z54" s="129"/>
      <c r="AC54" s="138" t="n">
        <f aca="false">I54</f>
        <v>28798</v>
      </c>
      <c r="AD54" s="138" t="n">
        <f aca="false">J54</f>
        <v>82341</v>
      </c>
      <c r="AE54" s="139" t="n">
        <f aca="false">K54</f>
        <v>0.3</v>
      </c>
      <c r="AF54" s="129"/>
      <c r="AG54" s="129"/>
      <c r="AH54" s="129"/>
      <c r="AJ54" s="129"/>
      <c r="AM54" s="138" t="n">
        <f aca="false">I54</f>
        <v>28798</v>
      </c>
      <c r="AN54" s="138" t="n">
        <f aca="false">J54</f>
        <v>82341</v>
      </c>
      <c r="AO54" s="139" t="n">
        <f aca="false">K54</f>
        <v>0.3</v>
      </c>
      <c r="AP54" s="129"/>
      <c r="AQ54" s="129"/>
      <c r="AR54" s="129"/>
      <c r="AT54" s="129"/>
      <c r="AW54" s="138" t="n">
        <f aca="false">I54</f>
        <v>28798</v>
      </c>
      <c r="AX54" s="138" t="n">
        <f aca="false">J54</f>
        <v>82341</v>
      </c>
      <c r="AY54" s="139" t="n">
        <f aca="false">K54</f>
        <v>0.3</v>
      </c>
      <c r="AZ54" s="129"/>
      <c r="BA54" s="129"/>
      <c r="BB54" s="129"/>
      <c r="BD54" s="129"/>
    </row>
    <row r="55" customFormat="false" ht="15.75" hidden="false" customHeight="false" outlineLevel="0" collapsed="false">
      <c r="C55" s="14"/>
      <c r="F55" s="142"/>
      <c r="I55" s="138" t="n">
        <v>82342</v>
      </c>
      <c r="J55" s="138" t="n">
        <v>177106</v>
      </c>
      <c r="K55" s="139" t="n">
        <v>0.41</v>
      </c>
      <c r="N55" s="143"/>
      <c r="O55" s="129"/>
      <c r="P55" s="129"/>
      <c r="S55" s="138" t="n">
        <f aca="false">I55</f>
        <v>82342</v>
      </c>
      <c r="T55" s="138" t="n">
        <f aca="false">J55</f>
        <v>177106</v>
      </c>
      <c r="U55" s="139" t="n">
        <f aca="false">K55</f>
        <v>0.41</v>
      </c>
      <c r="X55" s="143"/>
      <c r="Y55" s="129"/>
      <c r="Z55" s="129"/>
      <c r="AC55" s="138" t="n">
        <f aca="false">I55</f>
        <v>82342</v>
      </c>
      <c r="AD55" s="138" t="n">
        <f aca="false">J55</f>
        <v>177106</v>
      </c>
      <c r="AE55" s="139" t="n">
        <f aca="false">K55</f>
        <v>0.41</v>
      </c>
      <c r="AH55" s="143"/>
      <c r="AI55" s="129"/>
      <c r="AJ55" s="129"/>
      <c r="AM55" s="138" t="n">
        <f aca="false">I55</f>
        <v>82342</v>
      </c>
      <c r="AN55" s="138" t="n">
        <f aca="false">J55</f>
        <v>177106</v>
      </c>
      <c r="AO55" s="139" t="n">
        <f aca="false">K55</f>
        <v>0.41</v>
      </c>
      <c r="AR55" s="143"/>
      <c r="AS55" s="129"/>
      <c r="AT55" s="129"/>
      <c r="AW55" s="138" t="n">
        <f aca="false">I55</f>
        <v>82342</v>
      </c>
      <c r="AX55" s="138" t="n">
        <f aca="false">J55</f>
        <v>177106</v>
      </c>
      <c r="AY55" s="139" t="n">
        <f aca="false">K55</f>
        <v>0.41</v>
      </c>
      <c r="BB55" s="143"/>
      <c r="BC55" s="129"/>
      <c r="BD55" s="129"/>
    </row>
    <row r="56" customFormat="false" ht="15.75" hidden="false" customHeight="false" outlineLevel="0" collapsed="false">
      <c r="C56" s="14"/>
      <c r="F56" s="14"/>
      <c r="I56" s="138" t="n">
        <v>177107</v>
      </c>
      <c r="J56" s="138"/>
      <c r="K56" s="139" t="n">
        <v>0.45</v>
      </c>
      <c r="L56" s="144" t="s">
        <v>132</v>
      </c>
      <c r="S56" s="138" t="n">
        <f aca="false">I56</f>
        <v>177107</v>
      </c>
      <c r="T56" s="138"/>
      <c r="U56" s="139" t="n">
        <f aca="false">K56</f>
        <v>0.45</v>
      </c>
      <c r="V56" s="144" t="s">
        <v>132</v>
      </c>
      <c r="AC56" s="138" t="n">
        <f aca="false">I56</f>
        <v>177107</v>
      </c>
      <c r="AD56" s="138"/>
      <c r="AE56" s="139" t="n">
        <f aca="false">K56</f>
        <v>0.45</v>
      </c>
      <c r="AF56" s="144" t="s">
        <v>132</v>
      </c>
      <c r="AM56" s="138" t="n">
        <f aca="false">I56</f>
        <v>177107</v>
      </c>
      <c r="AN56" s="138"/>
      <c r="AO56" s="139" t="n">
        <f aca="false">K56</f>
        <v>0.45</v>
      </c>
      <c r="AP56" s="144" t="s">
        <v>132</v>
      </c>
      <c r="AW56" s="138" t="n">
        <f aca="false">I56</f>
        <v>177107</v>
      </c>
      <c r="AX56" s="138"/>
      <c r="AY56" s="139" t="n">
        <f aca="false">K56</f>
        <v>0.45</v>
      </c>
      <c r="AZ56" s="144" t="s">
        <v>132</v>
      </c>
    </row>
    <row r="57" customFormat="false" ht="15.75" hidden="false" customHeight="false" outlineLevel="0" collapsed="false">
      <c r="B57" s="1" t="s">
        <v>133</v>
      </c>
      <c r="C57" s="24" t="n">
        <f aca="false">C50*0.172</f>
        <v>1285.872</v>
      </c>
      <c r="E57" s="1" t="s">
        <v>133</v>
      </c>
      <c r="F57" s="142" t="n">
        <f aca="false">F53*0.172</f>
        <v>813.737665000627</v>
      </c>
      <c r="H57" s="129" t="s">
        <v>134</v>
      </c>
      <c r="J57" s="129"/>
      <c r="L57" s="1" t="s">
        <v>135</v>
      </c>
      <c r="P57" s="138" t="n">
        <v>1759</v>
      </c>
      <c r="R57" s="129" t="s">
        <v>134</v>
      </c>
      <c r="T57" s="129"/>
      <c r="V57" s="1" t="s">
        <v>135</v>
      </c>
      <c r="Z57" s="129" t="n">
        <f aca="false">P57</f>
        <v>1759</v>
      </c>
      <c r="AB57" s="129" t="s">
        <v>134</v>
      </c>
      <c r="AD57" s="129"/>
      <c r="AF57" s="1" t="s">
        <v>135</v>
      </c>
      <c r="AJ57" s="129" t="n">
        <f aca="false">P57</f>
        <v>1759</v>
      </c>
      <c r="AL57" s="129" t="s">
        <v>134</v>
      </c>
      <c r="AN57" s="129"/>
      <c r="AP57" s="1" t="s">
        <v>135</v>
      </c>
      <c r="AT57" s="129" t="n">
        <f aca="false">P57</f>
        <v>1759</v>
      </c>
      <c r="AV57" s="129" t="s">
        <v>134</v>
      </c>
      <c r="AX57" s="129"/>
      <c r="AZ57" s="1" t="s">
        <v>135</v>
      </c>
      <c r="BD57" s="129" t="n">
        <f aca="false">P57</f>
        <v>1759</v>
      </c>
    </row>
    <row r="58" customFormat="false" ht="15.75" hidden="false" customHeight="false" outlineLevel="0" collapsed="false">
      <c r="B58" s="145" t="s">
        <v>136</v>
      </c>
      <c r="C58" s="127" t="n">
        <f aca="false">S63</f>
        <v>8655.44</v>
      </c>
      <c r="E58" s="145" t="s">
        <v>136</v>
      </c>
      <c r="F58" s="127" t="n">
        <f aca="false">AC63</f>
        <v>7831.94988081504</v>
      </c>
      <c r="H58" s="1" t="s">
        <v>137</v>
      </c>
      <c r="I58" s="129" t="n">
        <f aca="false">$C$10/$C$9</f>
        <v>28800</v>
      </c>
      <c r="J58" s="146" t="n">
        <f aca="false">$C$10/2</f>
        <v>36000</v>
      </c>
      <c r="K58" s="146" t="n">
        <f aca="false">$C$10/1</f>
        <v>72000</v>
      </c>
      <c r="L58" s="144" t="s">
        <v>138</v>
      </c>
      <c r="P58" s="129" t="n">
        <f aca="false">P57</f>
        <v>1759</v>
      </c>
      <c r="R58" s="1" t="s">
        <v>137</v>
      </c>
      <c r="S58" s="129" t="n">
        <f aca="false">($C$10+C50)/$C$9</f>
        <v>31790.4</v>
      </c>
      <c r="T58" s="146" t="n">
        <f aca="false">($C$10+C50)/2</f>
        <v>39738</v>
      </c>
      <c r="U58" s="146" t="n">
        <f aca="false">($C$10+C50)/1</f>
        <v>79476</v>
      </c>
      <c r="V58" s="144" t="s">
        <v>138</v>
      </c>
      <c r="Z58" s="129" t="n">
        <f aca="false">P58</f>
        <v>1759</v>
      </c>
      <c r="AB58" s="1" t="s">
        <v>137</v>
      </c>
      <c r="AC58" s="129" t="n">
        <f aca="false">(C10+F53)/$C$9</f>
        <v>30692.4131744201</v>
      </c>
      <c r="AD58" s="146" t="n">
        <f aca="false">(IF(F51&gt;=0,C10+F53,C10))/2</f>
        <v>38365.5164680251</v>
      </c>
      <c r="AE58" s="146" t="n">
        <f aca="false">(IF(F51&gt;=0,C10+F53,C10))/1</f>
        <v>76731.0329360502</v>
      </c>
      <c r="AF58" s="144" t="s">
        <v>138</v>
      </c>
      <c r="AJ58" s="129" t="n">
        <f aca="false">P58</f>
        <v>1759</v>
      </c>
      <c r="AL58" s="1" t="s">
        <v>137</v>
      </c>
      <c r="AM58" s="129" t="n">
        <f aca="false">($C$10+C71)/$C$9</f>
        <v>30936</v>
      </c>
      <c r="AN58" s="146" t="n">
        <f aca="false">($C$10+C71)/2</f>
        <v>38670</v>
      </c>
      <c r="AO58" s="146" t="n">
        <f aca="false">($C$10+C71)/1</f>
        <v>77340</v>
      </c>
      <c r="AP58" s="144" t="s">
        <v>138</v>
      </c>
      <c r="AT58" s="129" t="n">
        <f aca="false">P58</f>
        <v>1759</v>
      </c>
      <c r="AV58" s="1" t="s">
        <v>137</v>
      </c>
      <c r="AW58" s="129" t="n">
        <f aca="false">(C10+F75)/$C$9</f>
        <v>28800</v>
      </c>
      <c r="AX58" s="146" t="n">
        <f aca="false">(IF(F73&gt;=0,C10+F75,C10))/2</f>
        <v>36000</v>
      </c>
      <c r="AY58" s="146" t="n">
        <f aca="false">(IF(F73&gt;=0,C10+F75,C10))/1</f>
        <v>72000</v>
      </c>
      <c r="AZ58" s="144" t="s">
        <v>138</v>
      </c>
      <c r="BD58" s="129" t="n">
        <f aca="false">P58</f>
        <v>1759</v>
      </c>
    </row>
    <row r="59" customFormat="false" ht="15.75" hidden="false" customHeight="false" outlineLevel="0" collapsed="false">
      <c r="B59" s="40" t="s">
        <v>139</v>
      </c>
      <c r="C59" s="147" t="n">
        <f aca="false">(C58+C57)</f>
        <v>9941.312</v>
      </c>
      <c r="E59" s="40" t="s">
        <v>139</v>
      </c>
      <c r="F59" s="147" t="n">
        <f aca="false">(F58+F57)</f>
        <v>8645.68754581567</v>
      </c>
      <c r="H59" s="1" t="s">
        <v>140</v>
      </c>
      <c r="I59" s="129" t="n">
        <f aca="false">IF(I58&lt;=J52,0,IF(I58&lt;=J53,(I58-I53)*K53,IF(I58&lt;=J54,(J53-I53)*K53+(I58-I54)*K54,IF(I58&lt;=J55,(J53-I53)*K53+(I58-I54)*K54+(I58-I55)*K55,(J53-I53)*K53+(I58-I54)*K54+(I58-I55)*K55+(I58-I56)*K56))))</f>
        <v>1925.82</v>
      </c>
      <c r="J59" s="146" t="n">
        <f aca="false">IF(J58&lt;=J52,0,IF(J58&lt;=J53,(J58-I53)*K53,IF(J58&lt;=J54,(J53-I53)*K53+(J58-I54)*K54,IF(J58&lt;=J55,(J53-I53)*K53+(J58-I54)*K54+(J58-I55)*K55,(J53-I53)*K53+(J58-I54)*K54+(J58-I55)*K55+(J58-I56)*K56))))</f>
        <v>4085.82</v>
      </c>
      <c r="K59" s="146" t="n">
        <f aca="false">IF(K58&lt;=J52,0,IF(K58&lt;=J53,(K58-I53)*K53,IF(K58&lt;=J54,(J53-I53)*K53+(K58-I54)*K54,IF(K58&lt;=J55,(J53-I53)*K53+(K58-I54)*K54+(K58-I55)*K55,(J53-I53)*K53+(K58-I54)*K54+(K58-I55)*K55+(K58-I56)*K56))))</f>
        <v>14885.82</v>
      </c>
      <c r="L59" s="144" t="s">
        <v>141</v>
      </c>
      <c r="P59" s="129" t="n">
        <f aca="false">P58*2</f>
        <v>3518</v>
      </c>
      <c r="R59" s="1" t="s">
        <v>140</v>
      </c>
      <c r="S59" s="129" t="n">
        <f aca="false">IF(S58&lt;=T52,0,IF(S58&lt;=T53,(S58-S53)*U53,IF(S58&lt;=T54,(T53-S53)*U53+(S58-S54)*U54,IF(S58&lt;=T55,(T53-S53)*U53+(S58-S54)*U54+(S58-S55)*U55,(T53-S53)*U53+(S58-S54)*U54+(S58-S55)*U55+(S58-S56)*U56))))</f>
        <v>2822.94</v>
      </c>
      <c r="T59" s="146" t="n">
        <f aca="false">IF(T58&lt;=T52,0,IF(T58&lt;=T53,(T58-S53)*U53,IF(T58&lt;=T54,(T53-S53)*U53+(T58-S54)*U54,IF(T58&lt;=T55,(T53-S53)*U53+(T58-S54)*U54+(T58-S55)*U55,(T53-S53)*U53+(T58-S54)*U54+(T58-S55)*U55+(T58-S56)*U56))))</f>
        <v>5207.22</v>
      </c>
      <c r="U59" s="146" t="n">
        <f aca="false">IF(U58&lt;=T52,0,IF(U58&lt;=T53,(U58-S53)*U53,IF(U58&lt;=T54,(T53-S53)*U53+(U58-S54)*U54,IF(U58&lt;=T55,(T53-S53)*U53+(U58-S54)*U54+(U58-S55)*U55,(T53-S53)*U53+(U58-S54)*U54+(U58-S55)*U55+(U58-S56)*U56))))</f>
        <v>17128.62</v>
      </c>
      <c r="V59" s="144" t="s">
        <v>141</v>
      </c>
      <c r="Z59" s="129" t="n">
        <f aca="false">P59</f>
        <v>3518</v>
      </c>
      <c r="AB59" s="1" t="s">
        <v>140</v>
      </c>
      <c r="AC59" s="129" t="n">
        <f aca="false">IF(AC58&lt;=AD52,0,IF(AC58&lt;=AD53,(AC58-AC53)*AE53,IF(AC58&lt;=AD54,(AD53-AC53)*AE53+(AC58-AC54)*AE54,IF(AC58&lt;=AD55,(AD53-AC53)*AE53+(AC58-AC54)*AE54+(AC58-AC55)*AE55,(AD53-AC53)*AE53+(AC58-AC54)*AE54+(AC58-AC55)*AE55+(AC58-AC56)*AE56))))</f>
        <v>2493.54395232602</v>
      </c>
      <c r="AD59" s="146" t="n">
        <f aca="false">IF(AD58&lt;=AD52,0,IF(AD58&lt;=AD53,(AD58-AC53)*AE53,IF(AD58&lt;=AD54,(AD53-AC53)*AE53+(AD58-AC54)*AE54,IF(AD58&lt;=AD55,(AD53-AC53)*AE53+(AD58-AC54)*AE54+(AD58-AC55)*AE55,(AD53-AC53)*AE53+(AD58-AC54)*AE54+(AD58-AC55)*AE55+(AD58-AC56)*AE56))))</f>
        <v>4795.47494040752</v>
      </c>
      <c r="AE59" s="146" t="n">
        <f aca="false">IF(AE58&lt;=AD52,0,IF(AE58&lt;=AD53,(AE58-AC53)*AE53,IF(AE58&lt;=AD54,(AD53-AC53)*AE53+(AE58-AC54)*AE54,IF(AE58&lt;=AD55,(AD53-AC53)*AE53+(AE58-AC54)*AE54+(AE58-AC55)*AE55,(AD53-AC53)*AE53+(AE58-AC54)*AE54+(AE58-AC55)*AE55+(AE58-AC56)*AE56))))</f>
        <v>16305.129880815</v>
      </c>
      <c r="AF59" s="144" t="s">
        <v>141</v>
      </c>
      <c r="AJ59" s="129" t="n">
        <f aca="false">P59</f>
        <v>3518</v>
      </c>
      <c r="AL59" s="1" t="s">
        <v>140</v>
      </c>
      <c r="AM59" s="129" t="n">
        <f aca="false">IF(AM58&lt;=AN52,0,IF(AM58&lt;=AN53,(AM58-AM53)*AO53,IF(AM58&lt;=AN54,(AN53-AM53)*AO53+(AM58-AM54)*AO54,IF(AM58&lt;=AN55,(AN53-AM53)*AO53+(AM58-AM54)*AO54+(AM58-AM55)*AO55,(AN53-AM53)*AO53+(AM58-AM54)*AO54+(AM58-AM55)*AO55+(AM58-AM56)*AO56))))</f>
        <v>2566.62</v>
      </c>
      <c r="AN59" s="146" t="n">
        <f aca="false">IF(AN58&lt;=AN52,0,IF(AN58&lt;=AN53,(AN58-AM53)*AO53,IF(AN58&lt;=AN54,(AN53-AM53)*AO53+(AN58-AM54)*AO54,IF(AN58&lt;=AN55,(AN53-AM53)*AO53+(AN58-AM54)*AO54+(AN58-AM55)*AO55,(AN53-AM53)*AO53+(AN58-AM54)*AO54+(AN58-AM55)*AO55+(AN58-AM56)*AO56))))</f>
        <v>4886.82</v>
      </c>
      <c r="AO59" s="146" t="n">
        <f aca="false">IF(AO58&lt;=AN52,0,IF(AO58&lt;=AN53,(AO58-AM53)*AO53,IF(AO58&lt;=AN54,(AN53-AM53)*AO53+(AO58-AM54)*AO54,IF(AO58&lt;=AN55,(AN53-AM53)*AO53+(AO58-AM54)*AO54+(AO58-AM55)*AO55,(AN53-AM53)*AO53+(AO58-AM54)*AO54+(AO58-AM55)*AO55+(AO58-AM56)*AO56))))</f>
        <v>16487.82</v>
      </c>
      <c r="AP59" s="144" t="s">
        <v>141</v>
      </c>
      <c r="AT59" s="129" t="n">
        <f aca="false">P59</f>
        <v>3518</v>
      </c>
      <c r="AV59" s="1" t="s">
        <v>140</v>
      </c>
      <c r="AW59" s="129" t="n">
        <f aca="false">IF(AW58&lt;=AX52,0,IF(AW58&lt;=AX53,(AW58-AW53)*AY53,IF(AW58&lt;=AX54,(AX53-AW53)*AY53+(AW58-AW54)*AY54,IF(AW58&lt;=AX55,(AX53-AW53)*AY53+(AW58-AW54)*AY54+(AW58-AW55)*AY55,(AX53-AW53)*AY53+(AW58-AW54)*AY54+(AW58-AW55)*AY55+(AW58-AW56)*AY56))))</f>
        <v>1925.82</v>
      </c>
      <c r="AX59" s="146" t="n">
        <f aca="false">IF(AX58&lt;=AX52,0,IF(AX58&lt;=AX53,(AX58-AW53)*AY53,IF(AX58&lt;=AX54,(AX53-AW53)*AY53+(AX58-AW54)*AY54,IF(AX58&lt;=AX55,(AX53-AW53)*AY53+(AX58-AW54)*AY54+(AX58-AW55)*AY55,(AX53-AW53)*AY53+(AX58-AW54)*AY54+(AX58-AW55)*AY55+(AX58-AW56)*AY56))))</f>
        <v>4085.82</v>
      </c>
      <c r="AY59" s="146" t="n">
        <f aca="false">IF(AY58&lt;=AX52,0,IF(AY58&lt;=AX53,(AY58-AW53)*AY53,IF(AY58&lt;=AX54,(AX53-AW53)*AY53+(AY58-AW54)*AY54,IF(AY58&lt;=AX55,(AX53-AW53)*AY53+(AY58-AW54)*AY54+(AY58-AW55)*AY55,(AX53-AW53)*AY53+(AY58-AW54)*AY54+(AY58-AW55)*AY55+(AY58-AW56)*AY56))))</f>
        <v>14885.82</v>
      </c>
      <c r="AZ59" s="144" t="s">
        <v>141</v>
      </c>
      <c r="BD59" s="129" t="n">
        <f aca="false">P59</f>
        <v>3518</v>
      </c>
    </row>
    <row r="60" customFormat="false" ht="15.75" hidden="false" customHeight="false" outlineLevel="0" collapsed="false">
      <c r="C60" s="129"/>
      <c r="F60" s="129"/>
      <c r="H60" s="1" t="s">
        <v>142</v>
      </c>
      <c r="I60" s="129" t="n">
        <f aca="false">I59*$C$9</f>
        <v>4814.55</v>
      </c>
      <c r="J60" s="146" t="n">
        <f aca="false">J59*2</f>
        <v>8171.64</v>
      </c>
      <c r="K60" s="146" t="n">
        <f aca="false">K59*1</f>
        <v>14885.82</v>
      </c>
      <c r="L60" s="144" t="s">
        <v>143</v>
      </c>
      <c r="P60" s="129" t="n">
        <f aca="false">P58*3</f>
        <v>5277</v>
      </c>
      <c r="R60" s="1" t="s">
        <v>142</v>
      </c>
      <c r="S60" s="129" t="n">
        <f aca="false">S59*$C$9</f>
        <v>7057.35</v>
      </c>
      <c r="T60" s="146" t="n">
        <f aca="false">T59*2</f>
        <v>10414.44</v>
      </c>
      <c r="U60" s="146" t="n">
        <f aca="false">U59*1</f>
        <v>17128.62</v>
      </c>
      <c r="V60" s="144" t="s">
        <v>143</v>
      </c>
      <c r="Z60" s="129" t="n">
        <f aca="false">P60</f>
        <v>5277</v>
      </c>
      <c r="AB60" s="1" t="s">
        <v>142</v>
      </c>
      <c r="AC60" s="129" t="n">
        <f aca="false">AC59*$C$9</f>
        <v>6233.85988081505</v>
      </c>
      <c r="AD60" s="146" t="n">
        <f aca="false">AD59*2</f>
        <v>9590.94988081504</v>
      </c>
      <c r="AE60" s="146" t="n">
        <f aca="false">AE59*1</f>
        <v>16305.129880815</v>
      </c>
      <c r="AF60" s="144" t="s">
        <v>143</v>
      </c>
      <c r="AJ60" s="129" t="n">
        <f aca="false">P60</f>
        <v>5277</v>
      </c>
      <c r="AL60" s="1" t="s">
        <v>142</v>
      </c>
      <c r="AM60" s="129" t="n">
        <f aca="false">AM59*$C$9</f>
        <v>6416.55</v>
      </c>
      <c r="AN60" s="146" t="n">
        <f aca="false">AN59*2</f>
        <v>9773.64</v>
      </c>
      <c r="AO60" s="146" t="n">
        <f aca="false">AO59*1</f>
        <v>16487.82</v>
      </c>
      <c r="AP60" s="144" t="s">
        <v>143</v>
      </c>
      <c r="AT60" s="129" t="n">
        <f aca="false">P60</f>
        <v>5277</v>
      </c>
      <c r="AV60" s="1" t="s">
        <v>142</v>
      </c>
      <c r="AW60" s="129" t="n">
        <f aca="false">AW59*$C$9</f>
        <v>4814.55</v>
      </c>
      <c r="AX60" s="146" t="n">
        <f aca="false">AX59*2</f>
        <v>8171.64</v>
      </c>
      <c r="AY60" s="146" t="n">
        <f aca="false">AY59*1</f>
        <v>14885.82</v>
      </c>
      <c r="AZ60" s="144" t="s">
        <v>143</v>
      </c>
      <c r="BD60" s="129" t="n">
        <f aca="false">P60</f>
        <v>5277</v>
      </c>
    </row>
    <row r="61" customFormat="false" ht="15.75" hidden="false" customHeight="false" outlineLevel="0" collapsed="false">
      <c r="F61" s="129"/>
      <c r="L61" s="1" t="s">
        <v>144</v>
      </c>
      <c r="P61" s="129" t="n">
        <f aca="false">P58*4</f>
        <v>7036</v>
      </c>
      <c r="R61" s="1" t="s">
        <v>145</v>
      </c>
      <c r="S61" s="129" t="n">
        <f aca="false">IF(C7="Célibataire-divorcé-veuf",IF(C8=0,S60,IF(C8=1,IF(U60-S60&gt;Z57,U60-Z57,S60),IF(C8=2,IF(U60-S60&gt;Z59,U60-Z59,S60),IF(C8=3,IF(U60-S60&gt;Z61,U60-Z61,S60),"Ne prend pas en charge pour plus de 4 enfants, personne seule")))),IF($C$9&lt;=2,S60,IF($C$9&lt;=2.5,IF((T60-S60)&gt;Z58,T60-Z58,S60),IF($C$9&lt;=3,IF((T60-S60)&gt;Z59,T60-Z59,S60),IF($C$9&lt;=3.5,IF((T60-S60)&gt;Z60,T60-Z60,S60),IF($C$9&lt;=4,IF((T60-S60)&gt;Z61,T60-Z61,S60),"Ne prend pas en charge pour un couple de plus ou = 4 enfants"))))))</f>
        <v>8655.44</v>
      </c>
      <c r="V61" s="1" t="s">
        <v>144</v>
      </c>
      <c r="Z61" s="129" t="n">
        <f aca="false">P61</f>
        <v>7036</v>
      </c>
      <c r="AB61" s="1" t="s">
        <v>145</v>
      </c>
      <c r="AC61" s="129" t="n">
        <f aca="false">IF(C7="Célibataire-divorcé-veuf",IF(C8=0,AC60,IF(C8=1,IF(AE60-AC60&gt;AJ57,AE60-AJ57,AC60),IF(C8=2,IF(AE60-AC60&gt;AJ59,AE60-AJ59,AC60),IF(C8=3,IF(AE60-AC60&gt;AJ61,AE60-AJ61,AC60),"Ne prend pas en charge pour plus de 4 enfants, personne seule")))),IF($C$9&lt;=2,AC60,IF($C$9&lt;=2.5,IF((AD60-AC60)&gt;AJ58,AD60-AJ58,AC60),IF($C$9&lt;=3,IF((AD60-AC60)&gt;AJ59,AD60-AJ59,AC60),IF($C$9&lt;=3.5,IF((AD60-AC60)&gt;AJ60,AD60-AJ60,AC60),IF($C$9&lt;=4,IF((AD60-AC60)&gt;AJ61,AD60-AJ61,AC60),"Ne prend pas en charge pour un couple de plus ou = 4 enfants"))))))</f>
        <v>7831.94988081504</v>
      </c>
      <c r="AF61" s="1" t="s">
        <v>144</v>
      </c>
      <c r="AJ61" s="129" t="n">
        <f aca="false">P61</f>
        <v>7036</v>
      </c>
      <c r="AL61" s="1" t="s">
        <v>145</v>
      </c>
      <c r="AM61" s="129" t="n">
        <f aca="false">IF(C7="Célibataire-divorcé-veuf",IF(C8=0,AM60,IF(C8=1,IF(AO60-AM60&gt;AT57,AO60-AT57,AM60),IF(C8=2,IF(AO60-AM60&gt;AT59,AO60-AT59,AM60),IF(C8=3,IF(AO60-AM60&gt;AT61,AO60-AT61,AM60),"Ne prend pas en charge pour plus de 4 enfants, personne seule")))),IF($C$9&lt;=2,AM60,IF($C$9&lt;=2.5,IF((AN60-AM60)&gt;AT58,AN60-AT58,AM60),IF($C$9&lt;=3,IF((AN60-AM60)&gt;AT59,AN60-AT59,AM60),IF($C$9&lt;=3.5,IF((AN60-AM60)&gt;AT60,AN60-AT60,AM60),IF($C$9&lt;=4,IF((AN60-AM60)&gt;AT61,AN60-AT61,AM60),"Ne prend pas en charge pour un couple de plus ou = 4 enfants"))))))</f>
        <v>8014.64</v>
      </c>
      <c r="AP61" s="1" t="s">
        <v>144</v>
      </c>
      <c r="AT61" s="129" t="n">
        <f aca="false">P61</f>
        <v>7036</v>
      </c>
      <c r="AV61" s="1" t="s">
        <v>145</v>
      </c>
      <c r="AW61" s="129" t="n">
        <f aca="false">IF(C7="Célibataire-divorcé-veuf",IF(C8=0,AW60,IF(C8=1,IF(AY60-AW60&gt;BD57,AY60-BD57,AW60),IF(C8=2,IF(AY60-AW60&gt;BD59,AY60-BD59,AW60),IF(C8=3,IF(AY60-AW60&gt;BD61,AY60-BD61,AW60),"Ne prend pas en charge pour plus de 4 enfants, personne seule")))),IF($C$9&lt;=2,AW60,IF($C$9&lt;=2.5,IF((AX60-AW60)&gt;BD58,AX60-BD58,AW60),IF($C$9&lt;=3,IF((AX60-AW60)&gt;BD59,AX60-BD59,AW60),IF($C$9&lt;=3.5,IF((AX60-AW60)&gt;BD60,AX60-BD60,AW60),IF($C$9&lt;=4,IF((AX60-AW60)&gt;BD61,AX60-BD61,AW60),"Ne prend pas en charge pour un couple de plus ou = 4 enfants"))))))</f>
        <v>6412.64</v>
      </c>
      <c r="AZ61" s="1" t="s">
        <v>144</v>
      </c>
      <c r="BD61" s="129" t="n">
        <f aca="false">P61</f>
        <v>7036</v>
      </c>
    </row>
    <row r="62" customFormat="false" ht="15.75" hidden="false" customHeight="false" outlineLevel="0" collapsed="false">
      <c r="B62" s="40" t="s">
        <v>146</v>
      </c>
      <c r="H62" s="1" t="s">
        <v>145</v>
      </c>
      <c r="R62" s="1" t="s">
        <v>147</v>
      </c>
      <c r="S62" s="129" t="n">
        <f aca="false">IF($C$7="Célibataire-divorcé-veuf",IF(S61&lt;=$M$64,IF(($N$64-S61*$O$64)&lt;S61,$N$64-S61*$O$64,S61),0),IF(S61&lt;=$M$65,IF(($N$65-S61*$O$65)&lt;S61,$N$65-S61*$O$65,S61),0))</f>
        <v>0</v>
      </c>
      <c r="AB62" s="1" t="s">
        <v>147</v>
      </c>
      <c r="AC62" s="129" t="n">
        <f aca="false">IF($C$7="Célibataire-divorcé-veuf",IF(AC61&lt;=$M$64,IF(($N$64-AC61*$O$64)&lt;AC61,$N$64-AC61*$O$64,AC61),0),IF(AC61&lt;=$M$65,IF(($N$65-AC61*$O$65)&lt;AC61,$N$65-AC61*$O$65,AC61),0))</f>
        <v>0</v>
      </c>
      <c r="AL62" s="1" t="s">
        <v>147</v>
      </c>
      <c r="AM62" s="129" t="n">
        <f aca="false">IF($C$7="Célibataire-divorcé-veuf",IF(AM61&lt;=$M$64,IF(($N$64-AM61*$O$64)&lt;AM61,$N$64-AM61*$O$64,AM61),0),IF(AM61&lt;=$M$65,IF(($N$65-AM61*$O$65)&lt;AM61,$N$65-AM61*$O$65,AM61),0))</f>
        <v>0</v>
      </c>
      <c r="AV62" s="1" t="s">
        <v>147</v>
      </c>
      <c r="AW62" s="129" t="n">
        <f aca="false">IF($C$7="Célibataire-divorcé-veuf",IF(AW61&lt;=$M$64,IF(($N$64-AW61*$O$64)&lt;AW61,$N$64-AW61*$O$64,AW61),0),IF(AW61&lt;=$M$65,IF(($N$65-AW61*$O$65)&lt;AW61,$N$65-AW61*$O$65,AW61),0))</f>
        <v>0</v>
      </c>
    </row>
    <row r="63" customFormat="false" ht="15.75" hidden="false" customHeight="false" outlineLevel="0" collapsed="false">
      <c r="B63" s="148" t="str">
        <f aca="false">IF(C59-F59&lt;0,"En choisissant le régime micro-foncier, vous payez "&amp;TEXT(ROUND(ABS(C59-F59),0),"0 000")&amp;" € d'impôt en moins.","En choisissant le régime réel, vous payez "&amp;TEXT(ROUND(ABS(C59-F59),0),"0 000")&amp;" € d'impôt en moins.")</f>
        <v>En choisissant le régime réel, vous payez 1 296 € d'impôt en moins.</v>
      </c>
      <c r="H63" s="1" t="s">
        <v>148</v>
      </c>
      <c r="I63" s="143" t="n">
        <f aca="false">IF(C7="Célibataire-divorcé-veuf",IF(C8=0,I60,IF(C8=1,IF(K60-I60&gt;P57,K60-P57,I60),IF(C8=2,IF(K60-I60&gt;P59,K60-P59,I60),IF(C8=3,IF(K60-I60&gt;P61,K60-P61,I60),"Ne prend pas en charge pour plus de 4 enfants, personne seule")))),IF($C$9&lt;=2,I60,IF($C$9&lt;=2.5,IF((J60-I60)&gt;P58,J60-P58,I60),IF($C$9&lt;=3,IF((J60-I60)&gt;P59,J60-P59,I60),IF($C$9&lt;=3.5,IF((J60-I60)&gt;P60,J60-P60,I60),IF($C$9&lt;=4,IF((J60-I60)&gt;P61,J60-P61,I60),"Ne prend pas en charge pour un couple de plus ou = 4 enfants"))))))</f>
        <v>6412.64</v>
      </c>
      <c r="M63" s="149" t="s">
        <v>149</v>
      </c>
      <c r="N63" s="149" t="s">
        <v>150</v>
      </c>
      <c r="O63" s="149" t="s">
        <v>151</v>
      </c>
      <c r="R63" s="40" t="s">
        <v>148</v>
      </c>
      <c r="S63" s="143" t="n">
        <f aca="false">S61-S62</f>
        <v>8655.44</v>
      </c>
      <c r="AB63" s="40" t="s">
        <v>148</v>
      </c>
      <c r="AC63" s="143" t="n">
        <f aca="false">AC61-AC62</f>
        <v>7831.94988081504</v>
      </c>
      <c r="AL63" s="40" t="s">
        <v>148</v>
      </c>
      <c r="AM63" s="143" t="n">
        <f aca="false">AM61-AM62</f>
        <v>8014.64</v>
      </c>
      <c r="AV63" s="40" t="s">
        <v>148</v>
      </c>
      <c r="AW63" s="143" t="n">
        <f aca="false">AW61-AW62</f>
        <v>6412.64</v>
      </c>
    </row>
    <row r="64" customFormat="false" ht="15.75" hidden="false" customHeight="false" outlineLevel="0" collapsed="false">
      <c r="H64" s="1" t="s">
        <v>147</v>
      </c>
      <c r="I64" s="129" t="n">
        <f aca="false">IF($C$7="Célibataire-divorcé-veuf",IF(I63&lt;=$M$64,IF(($N$64-I63*$O$64)&lt;I63,$N$64-I63*$O$64,I63),0),IF(I63&lt;=$M$65,IF(($N$65-I63*$O$65)&lt;I63,$N$65-I63*$O$65,I63),0))</f>
        <v>0</v>
      </c>
      <c r="K64" s="129"/>
      <c r="L64" s="1" t="s">
        <v>152</v>
      </c>
      <c r="M64" s="138" t="n">
        <v>1929</v>
      </c>
      <c r="N64" s="129" t="n">
        <v>779</v>
      </c>
      <c r="O64" s="123" t="n">
        <v>0.4525</v>
      </c>
    </row>
    <row r="65" customFormat="false" ht="15.75" hidden="false" customHeight="false" outlineLevel="0" collapsed="false">
      <c r="H65" s="40" t="s">
        <v>153</v>
      </c>
      <c r="I65" s="143" t="n">
        <f aca="false">I63-I64</f>
        <v>6412.64</v>
      </c>
      <c r="K65" s="129"/>
      <c r="L65" s="1" t="s">
        <v>154</v>
      </c>
      <c r="M65" s="138" t="n">
        <v>3191</v>
      </c>
      <c r="N65" s="129" t="n">
        <v>1289</v>
      </c>
      <c r="O65" s="123" t="n">
        <v>0.4525</v>
      </c>
      <c r="R65" s="40" t="s">
        <v>155</v>
      </c>
      <c r="X65" s="40" t="s">
        <v>156</v>
      </c>
      <c r="AD65" s="40" t="s">
        <v>157</v>
      </c>
      <c r="AJ65" s="40" t="s">
        <v>158</v>
      </c>
    </row>
    <row r="66" customFormat="false" ht="15.75" hidden="false" customHeight="false" outlineLevel="0" collapsed="false">
      <c r="K66" s="129"/>
      <c r="R66" s="1" t="s">
        <v>159</v>
      </c>
      <c r="S66" s="129" t="n">
        <f aca="false">SCI!C14</f>
        <v>40500</v>
      </c>
      <c r="T66" s="1" t="n">
        <f aca="false">SCI!C13</f>
        <v>1.5</v>
      </c>
      <c r="U66" s="1" t="str">
        <f aca="false">SCI!C11</f>
        <v>Célibataire-divorcé-veuf</v>
      </c>
      <c r="V66" s="1" t="n">
        <f aca="false">SCI!C12</f>
        <v>1</v>
      </c>
      <c r="X66" s="1" t="s">
        <v>159</v>
      </c>
      <c r="Y66" s="129" t="n">
        <f aca="false">SCI!D14</f>
        <v>54000</v>
      </c>
      <c r="Z66" s="1" t="n">
        <f aca="false">SCI!D13</f>
        <v>2</v>
      </c>
      <c r="AA66" s="1" t="str">
        <f aca="false">SCI!D11</f>
        <v>Marié-pacsé</v>
      </c>
      <c r="AB66" s="1" t="n">
        <f aca="false">SCI!D12</f>
        <v>0</v>
      </c>
      <c r="AD66" s="1" t="s">
        <v>159</v>
      </c>
      <c r="AE66" s="129" t="n">
        <f aca="false">SCI!E14</f>
        <v>0</v>
      </c>
      <c r="AF66" s="1" t="n">
        <f aca="false">SCI!E13</f>
        <v>1</v>
      </c>
      <c r="AG66" s="1" t="str">
        <f aca="false">SCI!E11</f>
        <v>Célibataire-divorcé-veuf</v>
      </c>
      <c r="AH66" s="1" t="n">
        <f aca="false">SCI!E12</f>
        <v>0</v>
      </c>
      <c r="AJ66" s="1" t="s">
        <v>159</v>
      </c>
      <c r="AK66" s="129" t="n">
        <f aca="false">SCI!F14</f>
        <v>0</v>
      </c>
      <c r="AL66" s="1" t="n">
        <f aca="false">SCI!F13</f>
        <v>1</v>
      </c>
      <c r="AM66" s="1" t="str">
        <f aca="false">SCI!F11</f>
        <v>Célibataire-divorcé-veuf</v>
      </c>
      <c r="AN66" s="1" t="n">
        <f aca="false">SCI!F12</f>
        <v>0</v>
      </c>
    </row>
    <row r="67" customFormat="false" ht="15.75" hidden="false" customHeight="false" outlineLevel="0" collapsed="false">
      <c r="B67" s="132" t="s">
        <v>160</v>
      </c>
      <c r="C67" s="132"/>
      <c r="D67" s="132"/>
      <c r="E67" s="132"/>
      <c r="F67" s="132"/>
      <c r="I67" s="123"/>
      <c r="K67" s="129"/>
      <c r="R67" s="129" t="s">
        <v>134</v>
      </c>
      <c r="T67" s="129"/>
      <c r="X67" s="129" t="s">
        <v>134</v>
      </c>
      <c r="Z67" s="129"/>
      <c r="AD67" s="129" t="s">
        <v>134</v>
      </c>
      <c r="AF67" s="129"/>
      <c r="AJ67" s="129" t="s">
        <v>134</v>
      </c>
      <c r="AL67" s="129"/>
    </row>
    <row r="68" customFormat="false" ht="15.75" hidden="false" customHeight="false" outlineLevel="0" collapsed="false">
      <c r="B68" s="150" t="s">
        <v>161</v>
      </c>
      <c r="C68" s="150"/>
      <c r="E68" s="150" t="s">
        <v>162</v>
      </c>
      <c r="F68" s="150"/>
      <c r="R68" s="1" t="s">
        <v>137</v>
      </c>
      <c r="S68" s="129" t="n">
        <f aca="false">S66/T66</f>
        <v>27000</v>
      </c>
      <c r="T68" s="146" t="n">
        <f aca="false">(S66)/2</f>
        <v>20250</v>
      </c>
      <c r="U68" s="146" t="n">
        <f aca="false">(S66)/1</f>
        <v>40500</v>
      </c>
      <c r="X68" s="1" t="s">
        <v>137</v>
      </c>
      <c r="Y68" s="129" t="n">
        <f aca="false">Y66/Z66</f>
        <v>27000</v>
      </c>
      <c r="Z68" s="146" t="n">
        <f aca="false">(Y66)/2</f>
        <v>27000</v>
      </c>
      <c r="AA68" s="146" t="n">
        <f aca="false">(Y66)/1</f>
        <v>54000</v>
      </c>
      <c r="AD68" s="1" t="s">
        <v>137</v>
      </c>
      <c r="AE68" s="129" t="n">
        <f aca="false">AE66/AF66</f>
        <v>0</v>
      </c>
      <c r="AF68" s="146" t="n">
        <f aca="false">(AE66)/2</f>
        <v>0</v>
      </c>
      <c r="AG68" s="146" t="n">
        <f aca="false">(AE66)/1</f>
        <v>0</v>
      </c>
      <c r="AJ68" s="1" t="s">
        <v>137</v>
      </c>
      <c r="AK68" s="129" t="n">
        <f aca="false">AK66/AL66</f>
        <v>0</v>
      </c>
      <c r="AL68" s="146" t="n">
        <f aca="false">(AK66)/2</f>
        <v>0</v>
      </c>
      <c r="AM68" s="146" t="n">
        <f aca="false">(AK66)/1</f>
        <v>0</v>
      </c>
    </row>
    <row r="69" customFormat="false" ht="15.75" hidden="false" customHeight="false" outlineLevel="0" collapsed="false">
      <c r="B69" s="1" t="s">
        <v>116</v>
      </c>
      <c r="C69" s="24" t="n">
        <f aca="false">'Coûts et rendement'!I23+C17</f>
        <v>10680</v>
      </c>
      <c r="E69" s="1" t="s">
        <v>116</v>
      </c>
      <c r="F69" s="129" t="n">
        <f aca="false">'Coûts et rendement'!I23</f>
        <v>10680</v>
      </c>
      <c r="H69" s="40" t="s">
        <v>163</v>
      </c>
      <c r="K69" s="40" t="s">
        <v>164</v>
      </c>
      <c r="R69" s="1" t="s">
        <v>140</v>
      </c>
      <c r="S69" s="129" t="n">
        <f aca="false">IF(S68&lt;=$T$52,0,IF(S68&lt;=$T$53,(S68-$S$53)*$U$53,IF(S68&lt;=$T$54,($T$53-$S$53)*$U$53+(S68-$S$54)*$U$54,IF(S68&lt;=$T$55,($T$53-$S$53)*$U$53+(S68-$S$54)*$U$54+(S68-$S$55)*$U$55,($T$53-$S$53)*$U$53+(S68-$S$54)*$U$54+(S68-$S$55)*$U$55+(S68-$S$56)*$U$56))))</f>
        <v>1727.55</v>
      </c>
      <c r="T69" s="146" t="n">
        <f aca="false">IF(T68&lt;=$T$52,0,IF(T68&lt;=$T$53,(T68-$S$53)*$U$53,IF(T68&lt;=$T$54,($T$53-$S$53)*$U$53+(T68-$S$54)*$U$54,IF(T68&lt;=$T$55,($T$53-$S$53)*$U$53+(T68-$S$54)*$U$54+(T68-$S$55)*$U$55,($T$53-$S$53)*$U$53+(T68-$S$54)*$U$54+(T68-$S$55)*$U$55+(T68-$S$56)*$U$56))))</f>
        <v>985.05</v>
      </c>
      <c r="U69" s="146" t="n">
        <f aca="false">IF(U68&lt;=$T$52,0,IF(U68&lt;=$T$53,(U68-$S$53)*$U$53,IF(U68&lt;=$T$54,($T$53-$S$53)*$U$53+(U68-$S$54)*$U$54,IF(U68&lt;=$T$55,($T$53-$S$53)*$U$53+(U68-$S$54)*$U$54+(U68-$S$55)*$U$55,($T$53-$S$53)*$U$53+(U68-$S$54)*$U$54+(U68-$S$55)*$U$55+(U68-$S$56)*$U$56))))</f>
        <v>5435.82</v>
      </c>
      <c r="X69" s="1" t="s">
        <v>140</v>
      </c>
      <c r="Y69" s="129" t="n">
        <f aca="false">IF(Y68&lt;=$T$52,0,IF(Y68&lt;=$T$53,(Y68-$S$53)*$U$53,IF(Y68&lt;=$T$54,($T$53-$S$53)*$U$53+(Y68-$S$54)*$U$54,IF(Y68&lt;=$T$55,($T$53-$S$53)*$U$53+(Y68-$S$54)*$U$54+(Y68-$S$55)*$U$55,($T$53-$S$53)*$U$53+(Y68-$S$54)*$U$54+(Y68-$S$55)*$U$55+(Y68-$S$56)*$U$56))))</f>
        <v>1727.55</v>
      </c>
      <c r="Z69" s="146" t="n">
        <f aca="false">IF(Z68&lt;=$T$52,0,IF(Z68&lt;=$T$53,(Z68-$S$53)*$U$53,IF(Z68&lt;=$T$54,($T$53-$S$53)*$U$53+(Z68-$S$54)*$U$54,IF(Z68&lt;=$T$55,($T$53-$S$53)*$U$53+(Z68-$S$54)*$U$54+(Z68-$S$55)*$U$55,($T$53-$S$53)*$U$53+(Z68-$S$54)*$U$54+(Z68-$S$55)*$U$55+(Z68-$S$56)*$U$56))))</f>
        <v>1727.55</v>
      </c>
      <c r="AA69" s="146" t="n">
        <f aca="false">IF(AA68&lt;=$T$52,0,IF(AA68&lt;=$T$53,(AA68-$S$53)*$U$53,IF(AA68&lt;=$T$54,($T$53-$S$53)*$U$53+(AA68-$S$54)*$U$54,IF(AA68&lt;=$T$55,($T$53-$S$53)*$U$53+(AA68-$S$54)*$U$54+(AA68-$S$55)*$U$55,($T$53-$S$53)*$U$53+(AA68-$S$54)*$U$54+(AA68-$S$55)*$U$55+(AA68-$S$56)*$U$56))))</f>
        <v>9485.82</v>
      </c>
      <c r="AD69" s="1" t="s">
        <v>140</v>
      </c>
      <c r="AE69" s="129" t="n">
        <f aca="false">IF(AE68&lt;=$T$52,0,IF(AE68&lt;=$T$53,(AE68-$S$53)*$U$53,IF(AE68&lt;=$T$54,($T$53-$S$53)*$U$53+(AE68-$S$54)*$U$54,IF(AE68&lt;=$T$55,($T$53-$S$53)*$U$53+(AE68-$S$54)*$U$54+(AE68-$S$55)*$U$55,($T$53-$S$53)*$U$53+(AE68-$S$54)*$U$54+(AE68-$S$55)*$U$55+(AE68-$S$56)*$U$56))))</f>
        <v>0</v>
      </c>
      <c r="AF69" s="146" t="n">
        <f aca="false">IF(AF68&lt;=$T$52,0,IF(AF68&lt;=$T$53,(AF68-$S$53)*$U$53,IF(AF68&lt;=$T$54,($T$53-$S$53)*$U$53+(AF68-$S$54)*$U$54,IF(AF68&lt;=$T$55,($T$53-$S$53)*$U$53+(AF68-$S$54)*$U$54+(AF68-$S$55)*$U$55,($T$53-$S$53)*$U$53+(AF68-$S$54)*$U$54+(AF68-$S$55)*$U$55+(AF68-$S$56)*$U$56))))</f>
        <v>0</v>
      </c>
      <c r="AG69" s="146" t="n">
        <f aca="false">IF(AG68&lt;=$T$52,0,IF(AG68&lt;=$T$53,(AG68-$S$53)*$U$53,IF(AG68&lt;=$T$54,($T$53-$S$53)*$U$53+(AG68-$S$54)*$U$54,IF(AG68&lt;=$T$55,($T$53-$S$53)*$U$53+(AG68-$S$54)*$U$54+(AG68-$S$55)*$U$55,($T$53-$S$53)*$U$53+(AG68-$S$54)*$U$54+(AG68-$S$55)*$U$55+(AG68-$S$56)*$U$56))))</f>
        <v>0</v>
      </c>
      <c r="AJ69" s="1" t="s">
        <v>140</v>
      </c>
      <c r="AK69" s="129" t="n">
        <f aca="false">IF(AK68&lt;=$T$52,0,IF(AK68&lt;=$T$53,(AK68-$S$53)*$U$53,IF(AK68&lt;=$T$54,($T$53-$S$53)*$U$53+(AK68-$S$54)*$U$54,IF(AK68&lt;=$T$55,($T$53-$S$53)*$U$53+(AK68-$S$54)*$U$54+(AK68-$S$55)*$U$55,($T$53-$S$53)*$U$53+(AK68-$S$54)*$U$54+(AK68-$S$55)*$U$55+(AK68-$S$56)*$U$56))))</f>
        <v>0</v>
      </c>
      <c r="AL69" s="146" t="n">
        <f aca="false">IF(AL68&lt;=$T$52,0,IF(AL68&lt;=$T$53,(AL68-$S$53)*$U$53,IF(AL68&lt;=$T$54,($T$53-$S$53)*$U$53+(AL68-$S$54)*$U$54,IF(AL68&lt;=$T$55,($T$53-$S$53)*$U$53+(AL68-$S$54)*$U$54+(AL68-$S$55)*$U$55,($T$53-$S$53)*$U$53+(AL68-$S$54)*$U$54+(AL68-$S$55)*$U$55+(AL68-$S$56)*$U$56))))</f>
        <v>0</v>
      </c>
      <c r="AM69" s="146" t="n">
        <f aca="false">IF(AM68&lt;=$T$52,0,IF(AM68&lt;=$T$53,(AM68-$S$53)*$U$53,IF(AM68&lt;=$T$54,($T$53-$S$53)*$U$53+(AM68-$S$54)*$U$54,IF(AM68&lt;=$T$55,($T$53-$S$53)*$U$53+(AM68-$S$54)*$U$54+(AM68-$S$55)*$U$55,($T$53-$S$53)*$U$53+(AM68-$S$54)*$U$54+(AM68-$S$55)*$U$55+(AM68-$S$56)*$U$56))))</f>
        <v>0</v>
      </c>
    </row>
    <row r="70" customFormat="false" ht="15.75" hidden="false" customHeight="false" outlineLevel="0" collapsed="false">
      <c r="B70" s="1" t="s">
        <v>165</v>
      </c>
      <c r="C70" s="24" t="n">
        <f aca="false">C69*0.5</f>
        <v>5340</v>
      </c>
      <c r="E70" s="1" t="s">
        <v>119</v>
      </c>
      <c r="F70" s="129" t="n">
        <f aca="false">'Coûts et rendement'!F17+'Coûts et rendement'!F19+'Coûts et rendement'!F20+'Coûts et rendement'!F21+'Coûts et rendement'!F22+'Coûts et rendement'!F23+'Coûts et rendement'!F24+'Coûts et rendement'!F25+'Coûts et rendement'!F26+'Coûts et rendement'!C20+'Coûts et rendement'!C35+'Coûts et rendement'!C36</f>
        <v>5133.49812</v>
      </c>
      <c r="H70" s="1" t="s">
        <v>63</v>
      </c>
      <c r="I70" s="129" t="n">
        <f aca="false">'Coûts et rendement'!F7</f>
        <v>80000</v>
      </c>
      <c r="L70" s="1" t="s">
        <v>166</v>
      </c>
      <c r="M70" s="1" t="s">
        <v>167</v>
      </c>
      <c r="R70" s="1" t="s">
        <v>142</v>
      </c>
      <c r="S70" s="129" t="n">
        <f aca="false">S69*T66</f>
        <v>2591.325</v>
      </c>
      <c r="T70" s="146" t="n">
        <f aca="false">T69*2</f>
        <v>1970.1</v>
      </c>
      <c r="U70" s="146" t="n">
        <f aca="false">U69*1</f>
        <v>5435.82</v>
      </c>
      <c r="X70" s="1" t="s">
        <v>142</v>
      </c>
      <c r="Y70" s="129" t="n">
        <f aca="false">Y69*Z66</f>
        <v>3455.1</v>
      </c>
      <c r="Z70" s="146" t="n">
        <f aca="false">Z69*2</f>
        <v>3455.1</v>
      </c>
      <c r="AA70" s="146" t="n">
        <f aca="false">AA69*1</f>
        <v>9485.82</v>
      </c>
      <c r="AD70" s="1" t="s">
        <v>142</v>
      </c>
      <c r="AE70" s="129" t="n">
        <f aca="false">AE69*AF66</f>
        <v>0</v>
      </c>
      <c r="AF70" s="146" t="n">
        <f aca="false">AF69*2</f>
        <v>0</v>
      </c>
      <c r="AG70" s="146" t="n">
        <f aca="false">AG69*1</f>
        <v>0</v>
      </c>
      <c r="AJ70" s="1" t="s">
        <v>142</v>
      </c>
      <c r="AK70" s="129" t="n">
        <f aca="false">AK69*AL66</f>
        <v>0</v>
      </c>
      <c r="AL70" s="146" t="n">
        <f aca="false">AL69*2</f>
        <v>0</v>
      </c>
      <c r="AM70" s="146" t="n">
        <f aca="false">AM69*1</f>
        <v>0</v>
      </c>
    </row>
    <row r="71" customFormat="false" ht="15.75" hidden="false" customHeight="false" outlineLevel="0" collapsed="false">
      <c r="B71" s="1" t="s">
        <v>168</v>
      </c>
      <c r="C71" s="24" t="n">
        <f aca="false">C69-C70</f>
        <v>5340</v>
      </c>
      <c r="E71" s="1" t="s">
        <v>125</v>
      </c>
      <c r="F71" s="129" t="n">
        <f aca="false">Amortissement!G8</f>
        <v>815.468943949843</v>
      </c>
      <c r="H71" s="1" t="s">
        <v>169</v>
      </c>
      <c r="I71" s="129" t="n">
        <f aca="false">I70*0.2</f>
        <v>16000</v>
      </c>
      <c r="K71" s="1" t="s">
        <v>170</v>
      </c>
      <c r="L71" s="1" t="n">
        <v>50</v>
      </c>
      <c r="M71" s="128" t="n">
        <v>0.4</v>
      </c>
      <c r="R71" s="1" t="s">
        <v>145</v>
      </c>
      <c r="S71" s="129" t="n">
        <f aca="false">IF(U66="Célibataire-divorcé-veuf",IF(V66=0,S70,IF(V66=1,IF(U70-S70&gt;$Z$57,U70-$Z$57,S70),IF(V66=2,IF(U70-S70&gt;$Z$59,U70-$Z$59,S70),IF(V66=3,IF(U70-S70&gt;$Z$61,U70-$Z$61,S70),"Ne prend pas en charge pour plus de 4 enfants, personne seule")))),IF(T66&lt;=2,S70,IF(T66&lt;=2.5,IF((T70-S70)&gt;$Z$58,T70-$Z$58,S70),IF(T66&lt;=3,IF((T70-S70)&gt;$Z$59,T70-$Z$59,S70),IF(T66&lt;=3.5,IF((T70-S70)&gt;$Z$60,T70-$Z$60,S70),IF(T66&lt;=4,IF((T70-S70)&gt;$Z$61,T70-$Z$61,S70),"Ne prend pas en charge pour un couple de plus ou = 4 enfants"))))))</f>
        <v>3676.82</v>
      </c>
      <c r="X71" s="1" t="s">
        <v>145</v>
      </c>
      <c r="Y71" s="129" t="n">
        <f aca="false">IF(AA66="Célibataire-divorcé-veuf",IF(AB66=0,Y70,IF(AB66=1,IF(AA70-Y70&gt;$Z$57,AA70-$Z$57,Y70),IF(AB66=2,IF(AA70-Y70&gt;$Z$59,AA70-$Z$59,Y70),IF(AB66=3,IF(AA70-Y70&gt;$Z$61,AA70-$Z$61,Y70),"Ne prend pas en charge pour plus de 4 enfants, personne seule")))),IF(Z66&lt;=2,Y70,IF(Z66&lt;=2.5,IF((Z70-Y70)&gt;$Z$58,Z70-$Z$58,Y70),IF(Z66&lt;=3,IF((Z70-Y70)&gt;$Z$59,Z70-$Z$59,Y70),IF(Z66&lt;=3.5,IF((Z70-Y70)&gt;$Z$60,Z70-$Z$60,Y70),IF(Z66&lt;=4,IF((Z70-Y70)&gt;$Z$61,Z70-$Z$61,Y70),"Ne prend pas en charge pour un couple de plus ou = 4 enfants"))))))</f>
        <v>3455.1</v>
      </c>
      <c r="AD71" s="1" t="s">
        <v>145</v>
      </c>
      <c r="AE71" s="129" t="n">
        <f aca="false">IF(AG66="Célibataire-divorcé-veuf",IF(AH66=0,AE70,IF(AH66=1,IF(AG70-AE70&gt;$Z$57,AG70-$Z$57,AE70),IF(AH66=2,IF(AG70-AE70&gt;$Z$59,AG70-$Z$59,AE70),IF(AH66=3,IF(AG70-AE70&gt;$Z$61,AG70-$Z$61,AE70),"Ne prend pas en charge pour plus de 4 enfants, personne seule")))),IF(AF66&lt;=2,AE70,IF(AF66&lt;=2.5,IF((AF70-AE70)&gt;$Z$58,AF70-$Z$58,AE70),IF(AF66&lt;=3,IF((AF70-AE70)&gt;$Z$59,AF70-$Z$59,AE70),IF(AF66&lt;=3.5,IF((AF70-AE70)&gt;$Z$60,AF70-$Z$60,AE70),IF(AF66&lt;=4,IF((AF70-AE70)&gt;$Z$61,AF70-$Z$61,AE70),"Ne prend pas en charge pour un couple de plus ou = 4 enfants"))))))</f>
        <v>0</v>
      </c>
      <c r="AJ71" s="1" t="s">
        <v>145</v>
      </c>
      <c r="AK71" s="129" t="n">
        <f aca="false">IF(AM66="Célibataire-divorcé-veuf",IF(AN66=0,AK70,IF(AN66=1,IF(AM70-AK70&gt;$Z$57,AM70-$Z$57,AK70),IF(AN66=2,IF(AM70-AK70&gt;$Z$59,AM70-$Z$59,AK70),IF(AN66=3,IF(AM70-AK70&gt;$Z$61,AM70-$Z$61,AK70),"Ne prend pas en charge pour plus de 4 enfants, personne seule")))),IF(AL66&lt;=2,AK70,IF(AL66&lt;=2.5,IF((AL70-AK70)&gt;$Z$58,AL70-$Z$58,AK70),IF(AL66&lt;=3,IF((AL70-AK70)&gt;$Z$59,AL70-$Z$59,AK70),IF(AL66&lt;=3.5,IF((AL70-AK70)&gt;$Z$60,AL70-$Z$60,AK70),IF(AL66&lt;=4,IF((AL70-AK70)&gt;$Z$61,AL70-$Z$61,AK70),"Ne prend pas en charge pour un couple de plus ou = 4 enfants"))))))</f>
        <v>0</v>
      </c>
    </row>
    <row r="72" customFormat="false" ht="15.75" hidden="false" customHeight="false" outlineLevel="0" collapsed="false">
      <c r="C72" s="14"/>
      <c r="E72" s="1" t="s">
        <v>171</v>
      </c>
      <c r="F72" s="129" t="n">
        <f aca="false">I77</f>
        <v>5540.306</v>
      </c>
      <c r="H72" s="1" t="s">
        <v>172</v>
      </c>
      <c r="I72" s="129" t="n">
        <f aca="false">I70-I71</f>
        <v>64000</v>
      </c>
      <c r="K72" s="1" t="s">
        <v>173</v>
      </c>
      <c r="L72" s="1" t="n">
        <v>20</v>
      </c>
      <c r="M72" s="128" t="n">
        <v>0.2</v>
      </c>
      <c r="R72" s="1" t="s">
        <v>147</v>
      </c>
      <c r="S72" s="129" t="n">
        <f aca="false">IF(U66="Célibataire-divorcé-veuf",IF(S71&lt;=$M$64,IF(($N$64-S71*$O$64)&lt;S71,$N$64-S71*$O$64,S71),0),IF(S71&lt;=$M$65,IF(($N$65-S71*$O$65)&lt;S71,$N$65-S71*$O$65,S71),0))</f>
        <v>0</v>
      </c>
      <c r="X72" s="1" t="s">
        <v>147</v>
      </c>
      <c r="Y72" s="129" t="n">
        <f aca="false">IF(AA66="Célibataire-divorcé-veuf",IF(Y71&lt;=$M$64,IF(($N$64-Y71*$O$64)&lt;Y71,$N$64-Y71*$O$64,Y71),0),IF(Y71&lt;=$M$65,IF(($N$65-Y71*$O$65)&lt;Y71,$N$65-Y71*$O$65,Y71),0))</f>
        <v>0</v>
      </c>
      <c r="AD72" s="1" t="s">
        <v>147</v>
      </c>
      <c r="AE72" s="129" t="n">
        <f aca="false">IF(AG66="Célibataire-divorcé-veuf",IF(AE71&lt;=$M$64,IF(($N$64-AE71*$O$64)&lt;AE71,$N$64-AE71*$O$64,AE71),0),IF(AE71&lt;=$M$65,IF(($N$65-AE71*$O$65)&lt;AE71,$N$65-AE71*$O$65,AE71),0))</f>
        <v>0</v>
      </c>
      <c r="AJ72" s="1" t="s">
        <v>147</v>
      </c>
      <c r="AK72" s="129" t="n">
        <f aca="false">IF(AM66="Célibataire-divorcé-veuf",IF(AK71&lt;=$M$64,IF(($N$64-AK71*$O$64)&lt;AK71,$N$64-AK71*$O$64,AK71),0),IF(AK71&lt;=$M$65,IF(($N$65-AK71*$O$65)&lt;AK71,$N$65-AK71*$O$65,AK71),0))</f>
        <v>0</v>
      </c>
    </row>
    <row r="73" customFormat="false" ht="15.75" hidden="false" customHeight="false" outlineLevel="0" collapsed="false">
      <c r="E73" s="1" t="s">
        <v>127</v>
      </c>
      <c r="F73" s="129" t="n">
        <f aca="false">F69-F70-F71-F72+IF(D18="Bénéfices",C18,-C18)</f>
        <v>-809.273063949843</v>
      </c>
      <c r="H73" s="1" t="s">
        <v>174</v>
      </c>
      <c r="I73" s="129" t="n">
        <f aca="false">I72*M71/L71+I72*M72/L72+I72*M73/L73+I72*M74/L74</f>
        <v>4352</v>
      </c>
      <c r="K73" s="1" t="s">
        <v>175</v>
      </c>
      <c r="L73" s="1" t="n">
        <v>20</v>
      </c>
      <c r="M73" s="128" t="n">
        <v>0.2</v>
      </c>
      <c r="R73" s="40" t="s">
        <v>148</v>
      </c>
      <c r="S73" s="143" t="n">
        <f aca="false">S71-S72</f>
        <v>3676.82</v>
      </c>
      <c r="X73" s="40" t="s">
        <v>148</v>
      </c>
      <c r="Y73" s="143" t="n">
        <f aca="false">Y71-Y72</f>
        <v>3455.1</v>
      </c>
      <c r="AD73" s="40" t="s">
        <v>148</v>
      </c>
      <c r="AE73" s="143" t="n">
        <f aca="false">AE71-AE72</f>
        <v>0</v>
      </c>
      <c r="AJ73" s="40" t="s">
        <v>148</v>
      </c>
      <c r="AK73" s="143" t="n">
        <f aca="false">AK71-AK72</f>
        <v>0</v>
      </c>
    </row>
    <row r="74" customFormat="false" ht="15.75" hidden="false" customHeight="false" outlineLevel="0" collapsed="false">
      <c r="E74" s="136" t="str">
        <f aca="false">IF(F73&lt;0,"Déficits Industriels et commerciaux",IF(F73&gt;0,"Revenus BIC",""))</f>
        <v>Déficits Industriels et commerciaux</v>
      </c>
      <c r="F74" s="143" t="n">
        <f aca="false">F73</f>
        <v>-809.273063949843</v>
      </c>
      <c r="H74" s="1" t="s">
        <v>176</v>
      </c>
      <c r="I74" s="129" t="n">
        <f aca="false">('Coûts et rendement'!F8+'Coûts et rendement'!F9+'Coûts et rendement'!F12+'Coûts et rendement'!F13)/10</f>
        <v>954.906</v>
      </c>
      <c r="K74" s="1" t="s">
        <v>177</v>
      </c>
      <c r="L74" s="1" t="n">
        <v>5</v>
      </c>
      <c r="M74" s="128" t="n">
        <v>0.2</v>
      </c>
      <c r="R74" s="40" t="s">
        <v>178</v>
      </c>
      <c r="S74" s="128" t="n">
        <f aca="false">IF(U66="Célibataire-divorcé-veuf",IF(U68&lt;=$J$52,$K$52,IF(U68&lt;=$J$53,$K$53,IF(U68&lt;=$J$54,$K$54,IF(U68&lt;=$J$55,$K$55,$K$56)))),IF(T68&lt;=$J$52,$K$52,IF(T68&lt;=$J$53,$K$53,IF(T68&lt;=$J$54,$K$54,IF(T68&lt;=$J$55,$K$55,$K$56)))))</f>
        <v>0.3</v>
      </c>
      <c r="X74" s="40" t="s">
        <v>178</v>
      </c>
      <c r="Y74" s="128" t="n">
        <f aca="false">IF(AA66="Célibataire-divorcé-veuf",IF(AA68&lt;=$J$52,$K$52,IF(AA68&lt;=$J$53,$K$53,IF(AA68&lt;=$J$54,$K$54,IF(AA68&lt;=$J$55,$K$55,$K$56)))),IF(Z68&lt;=$J$52,$K$52,IF(Z68&lt;=$J$53,$K$53,IF(Z68&lt;=$J$54,$K$54,IF(Z68&lt;=$J$55,$K$55,$K$56)))))</f>
        <v>0.11</v>
      </c>
      <c r="AD74" s="40" t="s">
        <v>178</v>
      </c>
      <c r="AE74" s="128" t="n">
        <f aca="false">IF(AG66="Célibataire-divorcé-veuf",IF(AG68&lt;=$J$52,$K$52,IF(AG68&lt;=$J$53,$K$53,IF(AG68&lt;=$J$54,$K$54,IF(AG68&lt;=$J$55,$K$55,$K$56)))),IF(AF68&lt;=$J$52,$K$52,IF(AF68&lt;=$J$53,$K$53,IF(AF68&lt;=$J$54,$K$54,IF(AF68&lt;=$J$55,$K$55,$K$56)))))</f>
        <v>0</v>
      </c>
      <c r="AJ74" s="40" t="s">
        <v>178</v>
      </c>
      <c r="AK74" s="128" t="n">
        <f aca="false">IF(AM66="Célibataire-divorcé-veuf",IF(AM68&lt;=$J$52,$K$52,IF(AM68&lt;=$J$53,$K$53,IF(AM68&lt;=$J$54,$K$54,IF(AM68&lt;=$J$55,$K$55,$K$56)))),IF(AL68&lt;=$J$52,$K$52,IF(AL68&lt;=$J$53,$K$53,IF(AL68&lt;=$J$54,$K$54,IF(AL68&lt;=$J$55,$K$55,$K$56)))))</f>
        <v>0</v>
      </c>
    </row>
    <row r="75" customFormat="false" ht="15.75" hidden="false" customHeight="false" outlineLevel="0" collapsed="false">
      <c r="E75" s="1" t="s">
        <v>168</v>
      </c>
      <c r="F75" s="134" t="n">
        <f aca="false">IF(F73&gt;=0,F73,0)</f>
        <v>0</v>
      </c>
      <c r="H75" s="1" t="s">
        <v>179</v>
      </c>
      <c r="I75" s="129" t="n">
        <f aca="false">'Coûts et rendement'!C21*0.0667</f>
        <v>133.4</v>
      </c>
    </row>
    <row r="76" customFormat="false" ht="15.75" hidden="false" customHeight="false" outlineLevel="0" collapsed="false">
      <c r="C76" s="129"/>
      <c r="E76" s="1" t="s">
        <v>180</v>
      </c>
      <c r="F76" s="129" t="n">
        <f aca="false">IF(F73&lt;0,F73,0)</f>
        <v>-809.273063949843</v>
      </c>
      <c r="H76" s="1" t="s">
        <v>181</v>
      </c>
      <c r="I76" s="151" t="n">
        <f aca="false">'Coûts et rendement'!C22*0.2</f>
        <v>100</v>
      </c>
      <c r="R76" s="40" t="s">
        <v>182</v>
      </c>
      <c r="X76" s="40" t="s">
        <v>183</v>
      </c>
      <c r="AD76" s="40" t="s">
        <v>184</v>
      </c>
      <c r="AJ76" s="40" t="s">
        <v>185</v>
      </c>
    </row>
    <row r="77" customFormat="false" ht="15.75" hidden="false" customHeight="false" outlineLevel="0" collapsed="false">
      <c r="F77" s="129"/>
      <c r="H77" s="40" t="s">
        <v>186</v>
      </c>
      <c r="I77" s="129" t="n">
        <f aca="false">SUM(I73:I76)</f>
        <v>5540.306</v>
      </c>
      <c r="R77" s="1" t="s">
        <v>159</v>
      </c>
      <c r="S77" s="129" t="n">
        <f aca="false">IF(SCI!C29&lt;0,SCI!C14-SCI!C33,SCI!C14+SCI!C32)</f>
        <v>43338.6197616301</v>
      </c>
      <c r="T77" s="1" t="n">
        <f aca="false">T66</f>
        <v>1.5</v>
      </c>
      <c r="U77" s="1" t="str">
        <f aca="false">U66</f>
        <v>Célibataire-divorcé-veuf</v>
      </c>
      <c r="V77" s="1" t="n">
        <f aca="false">V66</f>
        <v>1</v>
      </c>
      <c r="X77" s="1" t="s">
        <v>159</v>
      </c>
      <c r="Y77" s="129" t="n">
        <f aca="false">IF(SCI!C29&lt;0,SCI!D14-SCI!D33,SCI!D14+SCI!D32)</f>
        <v>55892.4131744201</v>
      </c>
      <c r="Z77" s="1" t="n">
        <f aca="false">Z66</f>
        <v>2</v>
      </c>
      <c r="AA77" s="1" t="str">
        <f aca="false">AA66</f>
        <v>Marié-pacsé</v>
      </c>
      <c r="AB77" s="1" t="n">
        <f aca="false">AB66</f>
        <v>0</v>
      </c>
      <c r="AD77" s="1" t="s">
        <v>159</v>
      </c>
      <c r="AE77" s="129" t="n">
        <f aca="false">IF(SCI!C29&lt;0,SCI!E14-SCI!E33,SCI!E14+SCI!E32)</f>
        <v>0</v>
      </c>
      <c r="AF77" s="1" t="n">
        <f aca="false">AF66</f>
        <v>1</v>
      </c>
      <c r="AG77" s="1" t="str">
        <f aca="false">AG66</f>
        <v>Célibataire-divorcé-veuf</v>
      </c>
      <c r="AH77" s="1" t="n">
        <f aca="false">AH66</f>
        <v>0</v>
      </c>
      <c r="AJ77" s="1" t="s">
        <v>159</v>
      </c>
      <c r="AK77" s="129" t="n">
        <f aca="false">IF(SCI!C29&lt;0,SCI!F14-SCI!F33,SCI!F14+SCI!F32)</f>
        <v>0</v>
      </c>
      <c r="AL77" s="1" t="n">
        <f aca="false">AL66</f>
        <v>1</v>
      </c>
      <c r="AM77" s="1" t="str">
        <f aca="false">AM66</f>
        <v>Célibataire-divorcé-veuf</v>
      </c>
      <c r="AN77" s="1" t="n">
        <f aca="false">AN66</f>
        <v>0</v>
      </c>
    </row>
    <row r="78" customFormat="false" ht="15.75" hidden="false" customHeight="false" outlineLevel="0" collapsed="false">
      <c r="F78" s="129"/>
      <c r="R78" s="129" t="s">
        <v>134</v>
      </c>
      <c r="T78" s="129"/>
      <c r="X78" s="129" t="s">
        <v>134</v>
      </c>
      <c r="Z78" s="129"/>
      <c r="AD78" s="129" t="s">
        <v>134</v>
      </c>
      <c r="AF78" s="129"/>
      <c r="AJ78" s="129" t="s">
        <v>134</v>
      </c>
      <c r="AL78" s="129"/>
    </row>
    <row r="79" customFormat="false" ht="15.75" hidden="false" customHeight="false" outlineLevel="0" collapsed="false">
      <c r="B79" s="1" t="s">
        <v>133</v>
      </c>
      <c r="C79" s="24" t="n">
        <f aca="false">C71*0.172</f>
        <v>918.48</v>
      </c>
      <c r="E79" s="1" t="s">
        <v>133</v>
      </c>
      <c r="F79" s="129" t="n">
        <f aca="false">F75*0.172</f>
        <v>0</v>
      </c>
      <c r="R79" s="1" t="s">
        <v>137</v>
      </c>
      <c r="S79" s="129" t="n">
        <f aca="false">S77/T77</f>
        <v>28892.4131744201</v>
      </c>
      <c r="T79" s="146" t="n">
        <f aca="false">(S77)/2</f>
        <v>21669.309880815</v>
      </c>
      <c r="U79" s="146" t="n">
        <f aca="false">(S77)/1</f>
        <v>43338.6197616301</v>
      </c>
      <c r="X79" s="1" t="s">
        <v>137</v>
      </c>
      <c r="Y79" s="129" t="n">
        <f aca="false">Y77/Z77</f>
        <v>27946.20658721</v>
      </c>
      <c r="Z79" s="146" t="n">
        <f aca="false">(Y77)/2</f>
        <v>27946.20658721</v>
      </c>
      <c r="AA79" s="146" t="n">
        <f aca="false">(Y77)/1</f>
        <v>55892.4131744201</v>
      </c>
      <c r="AD79" s="1" t="s">
        <v>137</v>
      </c>
      <c r="AE79" s="129" t="n">
        <f aca="false">AE77/AF77</f>
        <v>0</v>
      </c>
      <c r="AF79" s="146" t="n">
        <f aca="false">(AE77)/2</f>
        <v>0</v>
      </c>
      <c r="AG79" s="146" t="n">
        <f aca="false">(AE77)/1</f>
        <v>0</v>
      </c>
      <c r="AJ79" s="1" t="s">
        <v>137</v>
      </c>
      <c r="AK79" s="129" t="n">
        <f aca="false">AK77/AL77</f>
        <v>0</v>
      </c>
      <c r="AL79" s="146" t="n">
        <f aca="false">(AK77)/2</f>
        <v>0</v>
      </c>
      <c r="AM79" s="146" t="n">
        <f aca="false">(AK77)/1</f>
        <v>0</v>
      </c>
    </row>
    <row r="80" customFormat="false" ht="15.75" hidden="false" customHeight="false" outlineLevel="0" collapsed="false">
      <c r="B80" s="145" t="s">
        <v>136</v>
      </c>
      <c r="C80" s="127" t="n">
        <f aca="false">AM63</f>
        <v>8014.64</v>
      </c>
      <c r="E80" s="145" t="s">
        <v>136</v>
      </c>
      <c r="F80" s="127" t="n">
        <f aca="false">AW63</f>
        <v>6412.64</v>
      </c>
      <c r="R80" s="1" t="s">
        <v>140</v>
      </c>
      <c r="S80" s="129" t="n">
        <f aca="false">IF(S79&lt;=$T$52,0,IF(S79&lt;=$T$53,(S79-$S$53)*$U$53,IF(S79&lt;=$T$54,($T$53-$S$53)*$U$53+(S79-$S$54)*$U$54,IF(S79&lt;=$T$55,($T$53-$S$53)*$U$53+(S79-$S$54)*$U$54+(S79-$S$55)*$U$55,($T$53-$S$53)*$U$53+(S79-$S$54)*$U$54+(S79-$S$55)*$U$55+(S79-$S$56)*$U$56))))</f>
        <v>1953.54395232602</v>
      </c>
      <c r="T80" s="146" t="n">
        <f aca="false">IF(T79&lt;=$T$52,0,IF(T79&lt;=$T$53,(T79-$S$53)*$U$53,IF(T79&lt;=$T$54,($T$53-$S$53)*$U$53+(T79-$S$54)*$U$54,IF(T79&lt;=$T$55,($T$53-$S$53)*$U$53+(T79-$S$54)*$U$54+(T79-$S$55)*$U$55,($T$53-$S$53)*$U$53+(T79-$S$54)*$U$54+(T79-$S$55)*$U$55+(T79-$S$56)*$U$56))))</f>
        <v>1141.17408688966</v>
      </c>
      <c r="U80" s="146" t="n">
        <f aca="false">IF(U79&lt;=$T$52,0,IF(U79&lt;=$T$53,(U79-$S$53)*$U$53,IF(U79&lt;=$T$54,($T$53-$S$53)*$U$53+(U79-$S$54)*$U$54,IF(U79&lt;=$T$55,($T$53-$S$53)*$U$53+(U79-$S$54)*$U$54+(U79-$S$55)*$U$55,($T$53-$S$53)*$U$53+(U79-$S$54)*$U$54+(U79-$S$55)*$U$55+(U79-$S$56)*$U$56))))</f>
        <v>6287.40592848903</v>
      </c>
      <c r="X80" s="1" t="s">
        <v>140</v>
      </c>
      <c r="Y80" s="129" t="n">
        <f aca="false">IF(Y79&lt;=$T$52,0,IF(Y79&lt;=$T$53,(Y79-$S$53)*$U$53,IF(Y79&lt;=$T$54,($T$53-$S$53)*$U$53+(Y79-$S$54)*$U$54,IF(Y79&lt;=$T$55,($T$53-$S$53)*$U$53+(Y79-$S$54)*$U$54+(Y79-$S$55)*$U$55,($T$53-$S$53)*$U$53+(Y79-$S$54)*$U$54+(Y79-$S$55)*$U$55+(Y79-$S$56)*$U$56))))</f>
        <v>1831.6327245931</v>
      </c>
      <c r="Z80" s="146" t="n">
        <f aca="false">IF(Z79&lt;=$T$52,0,IF(Z79&lt;=$T$53,(Z79-$S$53)*$U$53,IF(Z79&lt;=$T$54,($T$53-$S$53)*$U$53+(Z79-$S$54)*$U$54,IF(Z79&lt;=$T$55,($T$53-$S$53)*$U$53+(Z79-$S$54)*$U$54+(Z79-$S$55)*$U$55,($T$53-$S$53)*$U$53+(Z79-$S$54)*$U$54+(Z79-$S$55)*$U$55+(Z79-$S$56)*$U$56))))</f>
        <v>1831.6327245931</v>
      </c>
      <c r="AA80" s="146" t="n">
        <f aca="false">IF(AA79&lt;=$T$52,0,IF(AA79&lt;=$T$53,(AA79-$S$53)*$U$53,IF(AA79&lt;=$T$54,($T$53-$S$53)*$U$53+(AA79-$S$54)*$U$54,IF(AA79&lt;=$T$55,($T$53-$S$53)*$U$53+(AA79-$S$54)*$U$54+(AA79-$S$55)*$U$55,($T$53-$S$53)*$U$53+(AA79-$S$54)*$U$54+(AA79-$S$55)*$U$55+(AA79-$S$56)*$U$56))))</f>
        <v>10053.543952326</v>
      </c>
      <c r="AD80" s="1" t="s">
        <v>140</v>
      </c>
      <c r="AE80" s="129" t="n">
        <f aca="false">IF(AE79&lt;=$T$52,0,IF(AE79&lt;=$T$53,(AE79-$S$53)*$U$53,IF(AE79&lt;=$T$54,($T$53-$S$53)*$U$53+(AE79-$S$54)*$U$54,IF(AE79&lt;=$T$55,($T$53-$S$53)*$U$53+(AE79-$S$54)*$U$54+(AE79-$S$55)*$U$55,($T$53-$S$53)*$U$53+(AE79-$S$54)*$U$54+(AE79-$S$55)*$U$55+(AE79-$S$56)*$U$56))))</f>
        <v>0</v>
      </c>
      <c r="AF80" s="146" t="n">
        <f aca="false">IF(AF79&lt;=$T$52,0,IF(AF79&lt;=$T$53,(AF79-$S$53)*$U$53,IF(AF79&lt;=$T$54,($T$53-$S$53)*$U$53+(AF79-$S$54)*$U$54,IF(AF79&lt;=$T$55,($T$53-$S$53)*$U$53+(AF79-$S$54)*$U$54+(AF79-$S$55)*$U$55,($T$53-$S$53)*$U$53+(AF79-$S$54)*$U$54+(AF79-$S$55)*$U$55+(AF79-$S$56)*$U$56))))</f>
        <v>0</v>
      </c>
      <c r="AG80" s="146" t="n">
        <f aca="false">IF(AG79&lt;=$T$52,0,IF(AG79&lt;=$T$53,(AG79-$S$53)*$U$53,IF(AG79&lt;=$T$54,($T$53-$S$53)*$U$53+(AG79-$S$54)*$U$54,IF(AG79&lt;=$T$55,($T$53-$S$53)*$U$53+(AG79-$S$54)*$U$54+(AG79-$S$55)*$U$55,($T$53-$S$53)*$U$53+(AG79-$S$54)*$U$54+(AG79-$S$55)*$U$55+(AG79-$S$56)*$U$56))))</f>
        <v>0</v>
      </c>
      <c r="AJ80" s="1" t="s">
        <v>140</v>
      </c>
      <c r="AK80" s="129" t="n">
        <f aca="false">IF(AK79&lt;=$T$52,0,IF(AK79&lt;=$T$53,(AK79-$S$53)*$U$53,IF(AK79&lt;=$T$54,($T$53-$S$53)*$U$53+(AK79-$S$54)*$U$54,IF(AK79&lt;=$T$55,($T$53-$S$53)*$U$53+(AK79-$S$54)*$U$54+(AK79-$S$55)*$U$55,($T$53-$S$53)*$U$53+(AK79-$S$54)*$U$54+(AK79-$S$55)*$U$55+(AK79-$S$56)*$U$56))))</f>
        <v>0</v>
      </c>
      <c r="AL80" s="146" t="n">
        <f aca="false">IF(AL79&lt;=$T$52,0,IF(AL79&lt;=$T$53,(AL79-$S$53)*$U$53,IF(AL79&lt;=$T$54,($T$53-$S$53)*$U$53+(AL79-$S$54)*$U$54,IF(AL79&lt;=$T$55,($T$53-$S$53)*$U$53+(AL79-$S$54)*$U$54+(AL79-$S$55)*$U$55,($T$53-$S$53)*$U$53+(AL79-$S$54)*$U$54+(AL79-$S$55)*$U$55+(AL79-$S$56)*$U$56))))</f>
        <v>0</v>
      </c>
      <c r="AM80" s="146" t="n">
        <f aca="false">IF(AM79&lt;=$T$52,0,IF(AM79&lt;=$T$53,(AM79-$S$53)*$U$53,IF(AM79&lt;=$T$54,($T$53-$S$53)*$U$53+(AM79-$S$54)*$U$54,IF(AM79&lt;=$T$55,($T$53-$S$53)*$U$53+(AM79-$S$54)*$U$54+(AM79-$S$55)*$U$55,($T$53-$S$53)*$U$53+(AM79-$S$54)*$U$54+(AM79-$S$55)*$U$55+(AM79-$S$56)*$U$56))))</f>
        <v>0</v>
      </c>
    </row>
    <row r="81" customFormat="false" ht="15.75" hidden="false" customHeight="false" outlineLevel="0" collapsed="false">
      <c r="B81" s="40" t="s">
        <v>139</v>
      </c>
      <c r="C81" s="147" t="n">
        <f aca="false">(C80+C79)</f>
        <v>8933.12</v>
      </c>
      <c r="E81" s="40" t="s">
        <v>139</v>
      </c>
      <c r="F81" s="143" t="n">
        <f aca="false">F79+F80</f>
        <v>6412.64</v>
      </c>
      <c r="R81" s="1" t="s">
        <v>142</v>
      </c>
      <c r="S81" s="129" t="n">
        <f aca="false">S80*T77</f>
        <v>2930.31592848903</v>
      </c>
      <c r="T81" s="146" t="n">
        <f aca="false">T80*2</f>
        <v>2282.34817377931</v>
      </c>
      <c r="U81" s="146" t="n">
        <f aca="false">U80*1</f>
        <v>6287.40592848903</v>
      </c>
      <c r="X81" s="1" t="s">
        <v>142</v>
      </c>
      <c r="Y81" s="129" t="n">
        <f aca="false">Y80*Z77</f>
        <v>3663.26544918621</v>
      </c>
      <c r="Z81" s="146" t="n">
        <f aca="false">Z80*2</f>
        <v>3663.26544918621</v>
      </c>
      <c r="AA81" s="146" t="n">
        <f aca="false">AA80*1</f>
        <v>10053.543952326</v>
      </c>
      <c r="AD81" s="1" t="s">
        <v>142</v>
      </c>
      <c r="AE81" s="129" t="n">
        <f aca="false">AE80*AF77</f>
        <v>0</v>
      </c>
      <c r="AF81" s="146" t="n">
        <f aca="false">AF80*2</f>
        <v>0</v>
      </c>
      <c r="AG81" s="146" t="n">
        <f aca="false">AG80*1</f>
        <v>0</v>
      </c>
      <c r="AJ81" s="1" t="s">
        <v>142</v>
      </c>
      <c r="AK81" s="129" t="n">
        <f aca="false">AK80*AL77</f>
        <v>0</v>
      </c>
      <c r="AL81" s="146" t="n">
        <f aca="false">AL80*2</f>
        <v>0</v>
      </c>
      <c r="AM81" s="146" t="n">
        <f aca="false">AM80*1</f>
        <v>0</v>
      </c>
    </row>
    <row r="82" customFormat="false" ht="15.75" hidden="false" customHeight="false" outlineLevel="0" collapsed="false">
      <c r="F82" s="129"/>
      <c r="R82" s="1" t="s">
        <v>145</v>
      </c>
      <c r="S82" s="129" t="n">
        <f aca="false">IF(U66="Célibataire-divorcé-veuf",IF(V66=0,S81,IF(V66=1,IF(U81-S81&gt;$Z$57,U81-$Z$57,S81),IF(V66=2,IF(U81-S81&gt;$Z$59,U81-$Z$59,S81),IF(V66=3,IF(U81-S81&gt;$Z$61,U81-$Z$61,S81),"Ne prend pas en charge pour plus de 4 enfants, personne seule")))),IF(T66&lt;=2,S81,IF(T66&lt;=2.5,IF((T81-S81)&gt;$Z$58,T81-$Z$58,S81),IF(T66&lt;=3,IF((T81-S81)&gt;$Z$59,T81-$Z$59,S81),IF(T66&lt;=3.5,IF((T81-S81)&gt;$Z$60,T81-$Z$60,S81),IF(T66&lt;=4,IF((T81-S81)&gt;$Z$61,T81-$Z$61,S81),"Ne prend pas en charge pour un couple de plus ou = 4 enfants"))))))</f>
        <v>4528.40592848903</v>
      </c>
      <c r="X82" s="1" t="s">
        <v>145</v>
      </c>
      <c r="Y82" s="129" t="n">
        <f aca="false">IF(AA66="Célibataire-divorcé-veuf",IF(AB66=0,Y81,IF(AB66=1,IF(AA81-Y81&gt;$Z$57,AA81-$Z$57,Y81),IF(AB66=2,IF(AA81-Y81&gt;$Z$59,AA81-$Z$59,Y81),IF(AB66=3,IF(AA81-Y81&gt;$Z$61,AA81-$Z$61,Y81),"Ne prend pas en charge pour plus de 4 enfants, personne seule")))),IF(Z66&lt;=2,Y81,IF(Z66&lt;=2.5,IF((Z81-Y81)&gt;$Z$58,Z81-$Z$58,Y81),IF(Z66&lt;=3,IF((Z81-Y81)&gt;$Z$59,Z81-$Z$59,Y81),IF(Z66&lt;=3.5,IF((Z81-Y81)&gt;$Z$60,Z81-$Z$60,Y81),IF(Z66&lt;=4,IF((Z81-Y81)&gt;$Z$61,Z81-$Z$61,Y81),"Ne prend pas en charge pour un couple de plus ou = 4 enfants"))))))</f>
        <v>3663.26544918621</v>
      </c>
      <c r="AD82" s="1" t="s">
        <v>145</v>
      </c>
      <c r="AE82" s="129" t="n">
        <f aca="false">IF(AG66="Célibataire-divorcé-veuf",IF(AH66=0,AE81,IF(AH66=1,IF(AG81-AE81&gt;$Z$57,AG81-$Z$57,AE81),IF(AH66=2,IF(AG81-AE81&gt;$Z$59,AG81-$Z$59,AE81),IF(AH66=3,IF(AG81-AE81&gt;$Z$61,AG81-$Z$61,AE81),"Ne prend pas en charge pour plus de 4 enfants, personne seule")))),IF(AF66&lt;=2,AE81,IF(AF66&lt;=2.5,IF((AF81-AE81)&gt;$Z$58,AF81-$Z$58,AE81),IF(AF66&lt;=3,IF((AF81-AE81)&gt;$Z$59,AF81-$Z$59,AE81),IF(AF66&lt;=3.5,IF((AF81-AE81)&gt;$Z$60,AF81-$Z$60,AE81),IF(AF66&lt;=4,IF((AF81-AE81)&gt;$Z$61,AF81-$Z$61,AE81),"Ne prend pas en charge pour un couple de plus ou = 4 enfants"))))))</f>
        <v>0</v>
      </c>
      <c r="AJ82" s="1" t="s">
        <v>145</v>
      </c>
      <c r="AK82" s="129" t="n">
        <f aca="false">IF(AM66="Célibataire-divorcé-veuf",IF(AN66=0,AK81,IF(AN66=1,IF(AM81-AK81&gt;$Z$57,AM81-$Z$57,AK81),IF(AN66=2,IF(AM81-AK81&gt;$Z$59,AM81-$Z$59,AK81),IF(AN66=3,IF(AM81-AK81&gt;$Z$61,AM81-$Z$61,AK81),"Ne prend pas en charge pour plus de 4 enfants, personne seule")))),IF(AL66&lt;=2,AK81,IF(AL66&lt;=2.5,IF((AL81-AK81)&gt;$Z$58,AL81-$Z$58,AK81),IF(AL66&lt;=3,IF((AL81-AK81)&gt;$Z$59,AL81-$Z$59,AK81),IF(AL66&lt;=3.5,IF((AL81-AK81)&gt;$Z$60,AL81-$Z$60,AK81),IF(AL66&lt;=4,IF((AL81-AK81)&gt;$Z$61,AL81-$Z$61,AK81),"Ne prend pas en charge pour un couple de plus ou = 4 enfants"))))))</f>
        <v>0</v>
      </c>
    </row>
    <row r="83" customFormat="false" ht="15.75" hidden="false" customHeight="false" outlineLevel="0" collapsed="false">
      <c r="B83" s="40"/>
      <c r="R83" s="1" t="s">
        <v>147</v>
      </c>
      <c r="S83" s="129" t="n">
        <f aca="false">IF(U66="Célibataire-divorcé-veuf",IF(S82&lt;=$M$64,IF(($N$64-S82*$O$64)&lt;S82,$N$64-S82*$O$64,S82),0),IF(S82&lt;=$M$65,IF(($N$65-S82*$O$65)&lt;S82,$N$65-S82*$O$65,S82),0))</f>
        <v>0</v>
      </c>
      <c r="X83" s="1" t="s">
        <v>147</v>
      </c>
      <c r="Y83" s="129" t="n">
        <f aca="false">IF(AA66="Célibataire-divorcé-veuf",IF(Y82&lt;=$M$64,IF(($N$64-Y82*$O$64)&lt;Y82,$N$64-Y82*$O$64,Y82),0),IF(Y82&lt;=$M$65,IF(($N$65-Y82*$O$65)&lt;Y82,$N$65-Y82*$O$65,Y82),0))</f>
        <v>0</v>
      </c>
      <c r="AD83" s="1" t="s">
        <v>147</v>
      </c>
      <c r="AE83" s="129" t="n">
        <f aca="false">IF(AG66="Célibataire-divorcé-veuf",IF(AE82&lt;=$M$64,IF(($N$64-AE82*$O$64)&lt;AE82,$N$64-AE82*$O$64,AE82),0),IF(AE82&lt;=$M$65,IF(($N$65-AE82*$O$65)&lt;AE82,$N$65-AE82*$O$65,AE82),0))</f>
        <v>0</v>
      </c>
      <c r="AJ83" s="1" t="s">
        <v>147</v>
      </c>
      <c r="AK83" s="129" t="n">
        <f aca="false">IF(AM66="Célibataire-divorcé-veuf",IF(AK82&lt;=$M$64,IF(($N$64-AK82*$O$64)&lt;AK82,$N$64-AK82*$O$64,AK82),0),IF(AK82&lt;=$M$65,IF(($N$65-AK82*$O$65)&lt;AK82,$N$65-AK82*$O$65,AK82),0))</f>
        <v>0</v>
      </c>
    </row>
    <row r="84" customFormat="false" ht="15.75" hidden="false" customHeight="false" outlineLevel="0" collapsed="false">
      <c r="B84" s="40" t="s">
        <v>146</v>
      </c>
      <c r="E84" s="129"/>
      <c r="F84" s="152"/>
      <c r="R84" s="40" t="s">
        <v>148</v>
      </c>
      <c r="S84" s="143" t="n">
        <f aca="false">S82-S83</f>
        <v>4528.40592848903</v>
      </c>
      <c r="X84" s="40" t="s">
        <v>148</v>
      </c>
      <c r="Y84" s="143" t="n">
        <f aca="false">Y82-Y83</f>
        <v>3663.26544918621</v>
      </c>
      <c r="AD84" s="40" t="s">
        <v>148</v>
      </c>
      <c r="AE84" s="143" t="n">
        <f aca="false">AE82-AE83</f>
        <v>0</v>
      </c>
      <c r="AJ84" s="40" t="s">
        <v>148</v>
      </c>
      <c r="AK84" s="143" t="n">
        <f aca="false">AK82-AK83</f>
        <v>0</v>
      </c>
    </row>
    <row r="85" customFormat="false" ht="15.75" hidden="false" customHeight="false" outlineLevel="0" collapsed="false">
      <c r="B85" s="148" t="str">
        <f aca="false">IF(C81-F81&lt;0,"En choisissant le régime micro-foncier, vous payez "&amp;TEXT(ROUND(ABS(C81-F81),0),"0 000")&amp;" € d'impôt en moins.","En choisissant le régime réel, vous payez "&amp;TEXT(ROUND(ABS(C81-F81),0),"0 000")&amp;" € d'impôt en moins.")</f>
        <v>En choisissant le régime réel, vous payez 2 520 € d'impôt en moins.</v>
      </c>
      <c r="F85" s="129"/>
      <c r="R85" s="40"/>
      <c r="S85" s="128"/>
    </row>
    <row r="87" customFormat="false" ht="15.75" hidden="false" customHeight="false" outlineLevel="0" collapsed="false">
      <c r="R87" s="40" t="s">
        <v>187</v>
      </c>
      <c r="X87" s="40" t="s">
        <v>188</v>
      </c>
      <c r="AD87" s="40" t="s">
        <v>189</v>
      </c>
      <c r="AJ87" s="40" t="s">
        <v>190</v>
      </c>
    </row>
    <row r="88" customFormat="false" ht="15.75" hidden="false" customHeight="false" outlineLevel="0" collapsed="false">
      <c r="R88" s="1" t="s">
        <v>159</v>
      </c>
      <c r="S88" s="129" t="n">
        <f aca="false">(SCI!C14+SCI!C71)</f>
        <v>40500</v>
      </c>
      <c r="T88" s="1" t="n">
        <f aca="false">T77</f>
        <v>1.5</v>
      </c>
      <c r="U88" s="1" t="str">
        <f aca="false">U77</f>
        <v>Célibataire-divorcé-veuf</v>
      </c>
      <c r="V88" s="1" t="n">
        <f aca="false">V77</f>
        <v>1</v>
      </c>
      <c r="X88" s="1" t="s">
        <v>159</v>
      </c>
      <c r="Y88" s="129" t="n">
        <f aca="false">(SCI!D14+SCI!D71)</f>
        <v>54000</v>
      </c>
      <c r="Z88" s="1" t="n">
        <f aca="false">Z77</f>
        <v>2</v>
      </c>
      <c r="AA88" s="1" t="str">
        <f aca="false">AA77</f>
        <v>Marié-pacsé</v>
      </c>
      <c r="AB88" s="1" t="n">
        <f aca="false">AB77</f>
        <v>0</v>
      </c>
      <c r="AD88" s="1" t="s">
        <v>159</v>
      </c>
      <c r="AE88" s="129" t="n">
        <f aca="false">(SCI!E14+SCI!E71)</f>
        <v>0</v>
      </c>
      <c r="AF88" s="1" t="n">
        <f aca="false">AF77</f>
        <v>1</v>
      </c>
      <c r="AG88" s="1" t="str">
        <f aca="false">AG77</f>
        <v>Célibataire-divorcé-veuf</v>
      </c>
      <c r="AH88" s="1" t="n">
        <f aca="false">AH77</f>
        <v>0</v>
      </c>
      <c r="AJ88" s="1" t="s">
        <v>159</v>
      </c>
      <c r="AK88" s="129" t="n">
        <f aca="false">(SCI!F14+SCI!F71)</f>
        <v>0</v>
      </c>
      <c r="AL88" s="1" t="n">
        <f aca="false">AL77</f>
        <v>1</v>
      </c>
      <c r="AM88" s="1" t="str">
        <f aca="false">AM77</f>
        <v>Célibataire-divorcé-veuf</v>
      </c>
      <c r="AN88" s="1" t="n">
        <f aca="false">AN77</f>
        <v>0</v>
      </c>
    </row>
    <row r="89" customFormat="false" ht="15.75" hidden="false" customHeight="false" outlineLevel="0" collapsed="false">
      <c r="R89" s="129" t="s">
        <v>134</v>
      </c>
      <c r="T89" s="129"/>
      <c r="X89" s="129" t="s">
        <v>134</v>
      </c>
      <c r="Z89" s="129"/>
      <c r="AD89" s="129" t="s">
        <v>134</v>
      </c>
      <c r="AF89" s="129"/>
      <c r="AJ89" s="129" t="s">
        <v>134</v>
      </c>
      <c r="AL89" s="129"/>
    </row>
    <row r="90" customFormat="false" ht="15.75" hidden="false" customHeight="false" outlineLevel="0" collapsed="false">
      <c r="R90" s="1" t="s">
        <v>137</v>
      </c>
      <c r="S90" s="129" t="n">
        <f aca="false">S88/T88</f>
        <v>27000</v>
      </c>
      <c r="T90" s="146" t="n">
        <f aca="false">(S88)/2</f>
        <v>20250</v>
      </c>
      <c r="U90" s="146" t="n">
        <f aca="false">(S88)/1</f>
        <v>40500</v>
      </c>
      <c r="X90" s="1" t="s">
        <v>137</v>
      </c>
      <c r="Y90" s="129" t="n">
        <f aca="false">Y88/Z88</f>
        <v>27000</v>
      </c>
      <c r="Z90" s="146" t="n">
        <f aca="false">(Y88)/2</f>
        <v>27000</v>
      </c>
      <c r="AA90" s="146" t="n">
        <f aca="false">(Y88)/1</f>
        <v>54000</v>
      </c>
      <c r="AD90" s="1" t="s">
        <v>137</v>
      </c>
      <c r="AE90" s="129" t="n">
        <f aca="false">AE88/AF88</f>
        <v>0</v>
      </c>
      <c r="AF90" s="146" t="n">
        <f aca="false">(AE88)/2</f>
        <v>0</v>
      </c>
      <c r="AG90" s="146" t="n">
        <f aca="false">(AE88)/1</f>
        <v>0</v>
      </c>
      <c r="AJ90" s="1" t="s">
        <v>137</v>
      </c>
      <c r="AK90" s="129" t="n">
        <f aca="false">AK88/AL88</f>
        <v>0</v>
      </c>
      <c r="AL90" s="146" t="n">
        <f aca="false">(AK88)/2</f>
        <v>0</v>
      </c>
      <c r="AM90" s="146" t="n">
        <f aca="false">(AK88)/1</f>
        <v>0</v>
      </c>
    </row>
    <row r="91" customFormat="false" ht="15.75" hidden="false" customHeight="false" outlineLevel="0" collapsed="false">
      <c r="R91" s="1" t="s">
        <v>140</v>
      </c>
      <c r="S91" s="129" t="n">
        <f aca="false">IF(S90&lt;=$T$52,0,IF(S90&lt;=$T$53,(S90-$S$53)*$U$53,IF(S90&lt;=$T$54,($T$53-$S$53)*$U$53+(S90-$S$54)*$U$54,IF(S90&lt;=$T$55,($T$53-$S$53)*$U$53+(S90-$S$54)*$U$54+(S90-$S$55)*$U$55,($T$53-$S$53)*$U$53+(S90-$S$54)*$U$54+(S90-$S$55)*$U$55+(S90-$S$56)*$U$56))))</f>
        <v>1727.55</v>
      </c>
      <c r="T91" s="146" t="n">
        <f aca="false">IF(T90&lt;=$T$52,0,IF(T90&lt;=$T$53,(T90-$S$53)*$U$53,IF(T90&lt;=$T$54,($T$53-$S$53)*$U$53+(T90-$S$54)*$U$54,IF(T90&lt;=$T$55,($T$53-$S$53)*$U$53+(T90-$S$54)*$U$54+(T90-$S$55)*$U$55,($T$53-$S$53)*$U$53+(T90-$S$54)*$U$54+(T90-$S$55)*$U$55+(T90-$S$56)*$U$56))))</f>
        <v>985.05</v>
      </c>
      <c r="U91" s="146" t="n">
        <f aca="false">IF(U90&lt;=$T$52,0,IF(U90&lt;=$T$53,(U90-$S$53)*$U$53,IF(U90&lt;=$T$54,($T$53-$S$53)*$U$53+(U90-$S$54)*$U$54,IF(U90&lt;=$T$55,($T$53-$S$53)*$U$53+(U90-$S$54)*$U$54+(U90-$S$55)*$U$55,($T$53-$S$53)*$U$53+(U90-$S$54)*$U$54+(U90-$S$55)*$U$55+(U90-$S$56)*$U$56))))</f>
        <v>5435.82</v>
      </c>
      <c r="X91" s="1" t="s">
        <v>140</v>
      </c>
      <c r="Y91" s="129" t="n">
        <f aca="false">IF(Y90&lt;=$T$52,0,IF(Y90&lt;=$T$53,(Y90-$S$53)*$U$53,IF(Y90&lt;=$T$54,($T$53-$S$53)*$U$53+(Y90-$S$54)*$U$54,IF(Y90&lt;=$T$55,($T$53-$S$53)*$U$53+(Y90-$S$54)*$U$54+(Y90-$S$55)*$U$55,($T$53-$S$53)*$U$53+(Y90-$S$54)*$U$54+(Y90-$S$55)*$U$55+(Y90-$S$56)*$U$56))))</f>
        <v>1727.55</v>
      </c>
      <c r="Z91" s="146" t="n">
        <f aca="false">IF(Z90&lt;=$T$52,0,IF(Z90&lt;=$T$53,(Z90-$S$53)*$U$53,IF(Z90&lt;=$T$54,($T$53-$S$53)*$U$53+(Z90-$S$54)*$U$54,IF(Z90&lt;=$T$55,($T$53-$S$53)*$U$53+(Z90-$S$54)*$U$54+(Z90-$S$55)*$U$55,($T$53-$S$53)*$U$53+(Z90-$S$54)*$U$54+(Z90-$S$55)*$U$55+(Z90-$S$56)*$U$56))))</f>
        <v>1727.55</v>
      </c>
      <c r="AA91" s="146" t="n">
        <f aca="false">IF(AA90&lt;=$T$52,0,IF(AA90&lt;=$T$53,(AA90-$S$53)*$U$53,IF(AA90&lt;=$T$54,($T$53-$S$53)*$U$53+(AA90-$S$54)*$U$54,IF(AA90&lt;=$T$55,($T$53-$S$53)*$U$53+(AA90-$S$54)*$U$54+(AA90-$S$55)*$U$55,($T$53-$S$53)*$U$53+(AA90-$S$54)*$U$54+(AA90-$S$55)*$U$55+(AA90-$S$56)*$U$56))))</f>
        <v>9485.82</v>
      </c>
      <c r="AD91" s="1" t="s">
        <v>140</v>
      </c>
      <c r="AE91" s="129" t="n">
        <f aca="false">IF(AE90&lt;=$T$52,0,IF(AE90&lt;=$T$53,(AE90-$S$53)*$U$53,IF(AE90&lt;=$T$54,($T$53-$S$53)*$U$53+(AE90-$S$54)*$U$54,IF(AE90&lt;=$T$55,($T$53-$S$53)*$U$53+(AE90-$S$54)*$U$54+(AE90-$S$55)*$U$55,($T$53-$S$53)*$U$53+(AE90-$S$54)*$U$54+(AE90-$S$55)*$U$55+(AE90-$S$56)*$U$56))))</f>
        <v>0</v>
      </c>
      <c r="AF91" s="146" t="n">
        <f aca="false">IF(AF90&lt;=$T$52,0,IF(AF90&lt;=$T$53,(AF90-$S$53)*$U$53,IF(AF90&lt;=$T$54,($T$53-$S$53)*$U$53+(AF90-$S$54)*$U$54,IF(AF90&lt;=$T$55,($T$53-$S$53)*$U$53+(AF90-$S$54)*$U$54+(AF90-$S$55)*$U$55,($T$53-$S$53)*$U$53+(AF90-$S$54)*$U$54+(AF90-$S$55)*$U$55+(AF90-$S$56)*$U$56))))</f>
        <v>0</v>
      </c>
      <c r="AG91" s="146" t="n">
        <f aca="false">IF(AG90&lt;=$T$52,0,IF(AG90&lt;=$T$53,(AG90-$S$53)*$U$53,IF(AG90&lt;=$T$54,($T$53-$S$53)*$U$53+(AG90-$S$54)*$U$54,IF(AG90&lt;=$T$55,($T$53-$S$53)*$U$53+(AG90-$S$54)*$U$54+(AG90-$S$55)*$U$55,($T$53-$S$53)*$U$53+(AG90-$S$54)*$U$54+(AG90-$S$55)*$U$55+(AG90-$S$56)*$U$56))))</f>
        <v>0</v>
      </c>
      <c r="AJ91" s="1" t="s">
        <v>140</v>
      </c>
      <c r="AK91" s="129" t="n">
        <f aca="false">IF(AK90&lt;=$T$52,0,IF(AK90&lt;=$T$53,(AK90-$S$53)*$U$53,IF(AK90&lt;=$T$54,($T$53-$S$53)*$U$53+(AK90-$S$54)*$U$54,IF(AK90&lt;=$T$55,($T$53-$S$53)*$U$53+(AK90-$S$54)*$U$54+(AK90-$S$55)*$U$55,($T$53-$S$53)*$U$53+(AK90-$S$54)*$U$54+(AK90-$S$55)*$U$55+(AK90-$S$56)*$U$56))))</f>
        <v>0</v>
      </c>
      <c r="AL91" s="146" t="n">
        <f aca="false">IF(AL90&lt;=$T$52,0,IF(AL90&lt;=$T$53,(AL90-$S$53)*$U$53,IF(AL90&lt;=$T$54,($T$53-$S$53)*$U$53+(AL90-$S$54)*$U$54,IF(AL90&lt;=$T$55,($T$53-$S$53)*$U$53+(AL90-$S$54)*$U$54+(AL90-$S$55)*$U$55,($T$53-$S$53)*$U$53+(AL90-$S$54)*$U$54+(AL90-$S$55)*$U$55+(AL90-$S$56)*$U$56))))</f>
        <v>0</v>
      </c>
      <c r="AM91" s="146" t="n">
        <f aca="false">IF(AM90&lt;=$T$52,0,IF(AM90&lt;=$T$53,(AM90-$S$53)*$U$53,IF(AM90&lt;=$T$54,($T$53-$S$53)*$U$53+(AM90-$S$54)*$U$54,IF(AM90&lt;=$T$55,($T$53-$S$53)*$U$53+(AM90-$S$54)*$U$54+(AM90-$S$55)*$U$55,($T$53-$S$53)*$U$53+(AM90-$S$54)*$U$54+(AM90-$S$55)*$U$55+(AM90-$S$56)*$U$56))))</f>
        <v>0</v>
      </c>
    </row>
    <row r="92" customFormat="false" ht="15.75" hidden="false" customHeight="false" outlineLevel="0" collapsed="false">
      <c r="R92" s="1" t="s">
        <v>142</v>
      </c>
      <c r="S92" s="129" t="n">
        <f aca="false">S91*T88</f>
        <v>2591.325</v>
      </c>
      <c r="T92" s="146" t="n">
        <f aca="false">T91*2</f>
        <v>1970.1</v>
      </c>
      <c r="U92" s="146" t="n">
        <f aca="false">U91*1</f>
        <v>5435.82</v>
      </c>
      <c r="X92" s="1" t="s">
        <v>142</v>
      </c>
      <c r="Y92" s="129" t="n">
        <f aca="false">Y91*Z88</f>
        <v>3455.1</v>
      </c>
      <c r="Z92" s="146" t="n">
        <f aca="false">Z91*2</f>
        <v>3455.1</v>
      </c>
      <c r="AA92" s="146" t="n">
        <f aca="false">AA91*1</f>
        <v>9485.82</v>
      </c>
      <c r="AD92" s="1" t="s">
        <v>142</v>
      </c>
      <c r="AE92" s="129" t="n">
        <f aca="false">AE91*AF88</f>
        <v>0</v>
      </c>
      <c r="AF92" s="146" t="n">
        <f aca="false">AF91*2</f>
        <v>0</v>
      </c>
      <c r="AG92" s="146" t="n">
        <f aca="false">AG91*1</f>
        <v>0</v>
      </c>
      <c r="AJ92" s="1" t="s">
        <v>142</v>
      </c>
      <c r="AK92" s="129" t="n">
        <f aca="false">AK91*AL88</f>
        <v>0</v>
      </c>
      <c r="AL92" s="146" t="n">
        <f aca="false">AL91*2</f>
        <v>0</v>
      </c>
      <c r="AM92" s="146" t="n">
        <f aca="false">AM91*1</f>
        <v>0</v>
      </c>
    </row>
    <row r="93" customFormat="false" ht="15.75" hidden="false" customHeight="false" outlineLevel="0" collapsed="false">
      <c r="R93" s="1" t="s">
        <v>145</v>
      </c>
      <c r="S93" s="129" t="n">
        <f aca="false">IF(U77="Célibataire-divorcé-veuf",IF(V77=0,S92,IF(V77=1,IF(U92-S92&gt;$Z$57,U92-$Z$57,S92),IF(V77=2,IF(U92-S92&gt;$Z$59,U92-$Z$59,S92),IF(V77=3,IF(U92-S92&gt;$Z$61,U92-$Z$61,S92),"Ne prend pas en charge pour plus de 4 enfants, personne seule")))),IF(T77&lt;=2,S92,IF(T77&lt;=2.5,IF((T92-S92)&gt;$Z$58,T92-$Z$58,S92),IF(T77&lt;=3,IF((T92-S92)&gt;$Z$59,T92-$Z$59,S92),IF(T77&lt;=3.5,IF((T92-S92)&gt;$Z$60,T92-$Z$60,S92),IF(T77&lt;=4,IF((T92-S92)&gt;$Z$61,T92-$Z$61,S92),"Ne prend pas en charge pour un couple de plus ou = 4 enfants"))))))</f>
        <v>3676.82</v>
      </c>
      <c r="X93" s="1" t="s">
        <v>145</v>
      </c>
      <c r="Y93" s="129" t="n">
        <f aca="false">IF(AA77="Célibataire-divorcé-veuf",IF(AB77=0,Y92,IF(AB77=1,IF(AA92-Y92&gt;$Z$57,AA92-$Z$57,Y92),IF(AB77=2,IF(AA92-Y92&gt;$Z$59,AA92-$Z$59,Y92),IF(AB77=3,IF(AA92-Y92&gt;$Z$61,AA92-$Z$61,Y92),"Ne prend pas en charge pour plus de 4 enfants, personne seule")))),IF(Z77&lt;=2,Y92,IF(Z77&lt;=2.5,IF((Z92-Y92)&gt;$Z$58,Z92-$Z$58,Y92),IF(Z77&lt;=3,IF((Z92-Y92)&gt;$Z$59,Z92-$Z$59,Y92),IF(Z77&lt;=3.5,IF((Z92-Y92)&gt;$Z$60,Z92-$Z$60,Y92),IF(Z77&lt;=4,IF((Z92-Y92)&gt;$Z$61,Z92-$Z$61,Y92),"Ne prend pas en charge pour un couple de plus ou = 4 enfants"))))))</f>
        <v>3455.1</v>
      </c>
      <c r="AD93" s="1" t="s">
        <v>145</v>
      </c>
      <c r="AE93" s="129" t="n">
        <f aca="false">IF(AG77="Célibataire-divorcé-veuf",IF(AH77=0,AE92,IF(AH77=1,IF(AG92-AE92&gt;$Z$57,AG92-$Z$57,AE92),IF(AH77=2,IF(AG92-AE92&gt;$Z$59,AG92-$Z$59,AE92),IF(AH77=3,IF(AG92-AE92&gt;$Z$61,AG92-$Z$61,AE92),"Ne prend pas en charge pour plus de 4 enfants, personne seule")))),IF(AF77&lt;=2,AE92,IF(AF77&lt;=2.5,IF((AF92-AE92)&gt;$Z$58,AF92-$Z$58,AE92),IF(AF77&lt;=3,IF((AF92-AE92)&gt;$Z$59,AF92-$Z$59,AE92),IF(AF77&lt;=3.5,IF((AF92-AE92)&gt;$Z$60,AF92-$Z$60,AE92),IF(AF77&lt;=4,IF((AF92-AE92)&gt;$Z$61,AF92-$Z$61,AE92),"Ne prend pas en charge pour un couple de plus ou = 4 enfants"))))))</f>
        <v>0</v>
      </c>
      <c r="AJ93" s="1" t="s">
        <v>145</v>
      </c>
      <c r="AK93" s="129" t="n">
        <f aca="false">IF(AM77="Célibataire-divorcé-veuf",IF(AN77=0,AK92,IF(AN77=1,IF(AM92-AK92&gt;$Z$57,AM92-$Z$57,AK92),IF(AN77=2,IF(AM92-AK92&gt;$Z$59,AM92-$Z$59,AK92),IF(AN77=3,IF(AM92-AK92&gt;$Z$61,AM92-$Z$61,AK92),"Ne prend pas en charge pour plus de 4 enfants, personne seule")))),IF(AL77&lt;=2,AK92,IF(AL77&lt;=2.5,IF((AL92-AK92)&gt;$Z$58,AL92-$Z$58,AK92),IF(AL77&lt;=3,IF((AL92-AK92)&gt;$Z$59,AL92-$Z$59,AK92),IF(AL77&lt;=3.5,IF((AL92-AK92)&gt;$Z$60,AL92-$Z$60,AK92),IF(AL77&lt;=4,IF((AL92-AK92)&gt;$Z$61,AL92-$Z$61,AK92),"Ne prend pas en charge pour un couple de plus ou = 4 enfants"))))))</f>
        <v>0</v>
      </c>
    </row>
    <row r="94" customFormat="false" ht="15.75" hidden="false" customHeight="false" outlineLevel="0" collapsed="false">
      <c r="R94" s="1" t="s">
        <v>147</v>
      </c>
      <c r="S94" s="129" t="n">
        <f aca="false">IF(U77="Célibataire-divorcé-veuf",IF(S93&lt;=$M$64,IF(($N$64-S93*$O$64)&lt;S93,$N$64-S93*$O$64,S93),0),IF(S93&lt;=$M$65,IF(($N$65-S93*$O$65)&lt;S93,$N$65-S93*$O$65,S93),0))</f>
        <v>0</v>
      </c>
      <c r="X94" s="1" t="s">
        <v>147</v>
      </c>
      <c r="Y94" s="129" t="n">
        <f aca="false">IF(AA77="Célibataire-divorcé-veuf",IF(Y93&lt;=$M$64,IF(($N$64-Y93*$O$64)&lt;Y93,$N$64-Y93*$O$64,Y93),0),IF(Y93&lt;=$M$65,IF(($N$65-Y93*$O$65)&lt;Y93,$N$65-Y93*$O$65,Y93),0))</f>
        <v>0</v>
      </c>
      <c r="AD94" s="1" t="s">
        <v>147</v>
      </c>
      <c r="AE94" s="129" t="n">
        <f aca="false">IF(AG77="Célibataire-divorcé-veuf",IF(AE93&lt;=$M$64,IF(($N$64-AE93*$O$64)&lt;AE93,$N$64-AE93*$O$64,AE93),0),IF(AE93&lt;=$M$65,IF(($N$65-AE93*$O$65)&lt;AE93,$N$65-AE93*$O$65,AE93),0))</f>
        <v>0</v>
      </c>
      <c r="AJ94" s="1" t="s">
        <v>147</v>
      </c>
      <c r="AK94" s="129" t="n">
        <f aca="false">IF(AM77="Célibataire-divorcé-veuf",IF(AK93&lt;=$M$64,IF(($N$64-AK93*$O$64)&lt;AK93,$N$64-AK93*$O$64,AK93),0),IF(AK93&lt;=$M$65,IF(($N$65-AK93*$O$65)&lt;AK93,$N$65-AK93*$O$65,AK93),0))</f>
        <v>0</v>
      </c>
    </row>
    <row r="95" customFormat="false" ht="15.75" hidden="false" customHeight="false" outlineLevel="0" collapsed="false">
      <c r="R95" s="40" t="s">
        <v>148</v>
      </c>
      <c r="S95" s="143" t="n">
        <f aca="false">S93-S94</f>
        <v>3676.82</v>
      </c>
      <c r="X95" s="40" t="s">
        <v>148</v>
      </c>
      <c r="Y95" s="143" t="n">
        <f aca="false">Y93-Y94</f>
        <v>3455.1</v>
      </c>
      <c r="AD95" s="40" t="s">
        <v>148</v>
      </c>
      <c r="AE95" s="143" t="n">
        <f aca="false">AE93-AE94</f>
        <v>0</v>
      </c>
      <c r="AJ95" s="40" t="s">
        <v>148</v>
      </c>
      <c r="AK95" s="143" t="n">
        <f aca="false">AK93-AK94</f>
        <v>0</v>
      </c>
    </row>
    <row r="121" customFormat="false" ht="15.75" hidden="false" customHeight="false" outlineLevel="0" collapsed="false">
      <c r="B121" s="40" t="s">
        <v>191</v>
      </c>
      <c r="E121" s="40" t="s">
        <v>192</v>
      </c>
    </row>
    <row r="122" customFormat="false" ht="15.75" hidden="false" customHeight="false" outlineLevel="0" collapsed="false">
      <c r="B122" s="1" t="s">
        <v>193</v>
      </c>
      <c r="C122" s="129" t="n">
        <f aca="false">C11</f>
        <v>6412.64</v>
      </c>
      <c r="E122" s="1" t="s">
        <v>194</v>
      </c>
      <c r="F122" s="123" t="n">
        <f aca="false">'Coûts et rendement'!$I$29</f>
        <v>0.102619951499245</v>
      </c>
    </row>
    <row r="123" customFormat="false" ht="15.75" hidden="false" customHeight="false" outlineLevel="0" collapsed="false">
      <c r="B123" s="1" t="s">
        <v>195</v>
      </c>
      <c r="C123" s="129" t="n">
        <f aca="false">C59</f>
        <v>9941.312</v>
      </c>
      <c r="E123" s="1" t="s">
        <v>196</v>
      </c>
      <c r="F123" s="123" t="n">
        <f aca="false">'Coûts et rendement'!$I$30</f>
        <v>0.0550623697988003</v>
      </c>
    </row>
    <row r="124" customFormat="false" ht="15.75" hidden="false" customHeight="false" outlineLevel="0" collapsed="false">
      <c r="B124" s="1" t="s">
        <v>197</v>
      </c>
      <c r="C124" s="129" t="n">
        <f aca="false">F59</f>
        <v>8645.68754581567</v>
      </c>
      <c r="E124" s="1" t="s">
        <v>198</v>
      </c>
      <c r="F124" s="123" t="n">
        <f aca="false">('Coûts et rendement'!C8*12*(1-'Coûts et rendement'!C11)-'Coûts et rendement'!$F$27-(C123-C122))/'Coûts et rendement'!$F$14</f>
        <v>0.0173423542262227</v>
      </c>
    </row>
    <row r="125" customFormat="false" ht="15.75" hidden="false" customHeight="false" outlineLevel="0" collapsed="false">
      <c r="B125" s="1" t="s">
        <v>199</v>
      </c>
      <c r="C125" s="129" t="n">
        <f aca="false">C81</f>
        <v>8933.12</v>
      </c>
      <c r="E125" s="1" t="s">
        <v>200</v>
      </c>
      <c r="F125" s="123" t="n">
        <f aca="false">('Coûts et rendement'!C8*12*(1-'Coûts et rendement'!C11)-'Coûts et rendement'!$F$27-(C124-C122))/'Coûts et rendement'!$F$14</f>
        <v>0.031192033252226</v>
      </c>
    </row>
    <row r="126" customFormat="false" ht="15.75" hidden="false" customHeight="false" outlineLevel="0" collapsed="false">
      <c r="B126" s="1" t="s">
        <v>201</v>
      </c>
      <c r="C126" s="129" t="n">
        <f aca="false">F81</f>
        <v>6412.64</v>
      </c>
      <c r="E126" s="1" t="s">
        <v>202</v>
      </c>
      <c r="F126" s="123" t="n">
        <f aca="false">('Coûts et rendement'!C8*12*(1-'Coûts et rendement'!C11)-'Coûts et rendement'!$F$27-(C125-C122))/'Coûts et rendement'!$F$14</f>
        <v>0.0281195015326734</v>
      </c>
    </row>
    <row r="127" customFormat="false" ht="15.75" hidden="false" customHeight="false" outlineLevel="0" collapsed="false">
      <c r="E127" s="1" t="s">
        <v>203</v>
      </c>
      <c r="F127" s="123" t="n">
        <f aca="false">('Coûts et rendement'!C8*12*(1-'Coûts et rendement'!C11)-'Coûts et rendement'!$F$27-'Coûts et rendement'!C35-'Coûts et rendement'!C36-(C126-C122))/'Coûts et rendement'!$F$14</f>
        <v>0.0550623697988003</v>
      </c>
    </row>
    <row r="129" customFormat="false" ht="15.75" hidden="false" customHeight="false" outlineLevel="0" collapsed="false">
      <c r="B129" s="40" t="s">
        <v>204</v>
      </c>
    </row>
    <row r="130" customFormat="false" ht="15.75" hidden="false" customHeight="false" outlineLevel="0" collapsed="false">
      <c r="C130" s="149" t="s">
        <v>205</v>
      </c>
      <c r="D130" s="149" t="s">
        <v>197</v>
      </c>
      <c r="E130" s="149" t="s">
        <v>199</v>
      </c>
      <c r="F130" s="1" t="s">
        <v>201</v>
      </c>
    </row>
    <row r="131" customFormat="false" ht="15.75" hidden="false" customHeight="false" outlineLevel="0" collapsed="false">
      <c r="B131" s="1" t="s">
        <v>206</v>
      </c>
      <c r="C131" s="129" t="n">
        <f aca="false">(C132-C133-C134-C135)/12</f>
        <v>-128.359306178119</v>
      </c>
      <c r="D131" s="129" t="n">
        <f aca="false">(D132-D133-D134-D135)/12</f>
        <v>-20.3906016627582</v>
      </c>
      <c r="E131" s="129" t="n">
        <f aca="false">(E132-E133-E134-E135)/12</f>
        <v>-44.343306178119</v>
      </c>
      <c r="F131" s="129" t="n">
        <f aca="false">(F132-F133-F134-F135)/12</f>
        <v>165.696693821881</v>
      </c>
    </row>
    <row r="132" customFormat="false" ht="15.75" hidden="false" customHeight="false" outlineLevel="0" collapsed="false">
      <c r="B132" s="1" t="s">
        <v>207</v>
      </c>
      <c r="C132" s="129" t="n">
        <f aca="false">'Coûts et rendement'!I23</f>
        <v>10680</v>
      </c>
      <c r="D132" s="129" t="n">
        <f aca="false">C132</f>
        <v>10680</v>
      </c>
      <c r="E132" s="129" t="n">
        <f aca="false">D132</f>
        <v>10680</v>
      </c>
      <c r="F132" s="129" t="n">
        <f aca="false">E132</f>
        <v>10680</v>
      </c>
    </row>
    <row r="133" customFormat="false" ht="15.75" hidden="false" customHeight="false" outlineLevel="0" collapsed="false">
      <c r="B133" s="1" t="s">
        <v>208</v>
      </c>
      <c r="C133" s="129" t="n">
        <f aca="false">'Coûts et rendement'!F19+'Coûts et rendement'!F20+'Coûts et rendement'!F21+'Coûts et rendement'!F22+'Coûts et rendement'!F23+'Coûts et rendement'!F24+'Coûts et rendement'!F25+'Coûts et rendement'!F26</f>
        <v>3448.4</v>
      </c>
      <c r="D133" s="129" t="n">
        <f aca="false">C133</f>
        <v>3448.4</v>
      </c>
      <c r="E133" s="129" t="n">
        <f aca="false">D133</f>
        <v>3448.4</v>
      </c>
      <c r="F133" s="129" t="n">
        <f aca="false">E133+'Coûts et rendement'!C35+'Coûts et rendement'!C36</f>
        <v>3448.4</v>
      </c>
    </row>
    <row r="134" customFormat="false" ht="15.75" hidden="false" customHeight="false" outlineLevel="0" collapsed="false">
      <c r="B134" s="1" t="s">
        <v>209</v>
      </c>
      <c r="C134" s="129" t="n">
        <f aca="false">SUM(Amortissement!D13:D24)+'Coûts et rendement'!F17</f>
        <v>5243.23967413743</v>
      </c>
      <c r="D134" s="129" t="n">
        <f aca="false">C134</f>
        <v>5243.23967413743</v>
      </c>
      <c r="E134" s="129" t="n">
        <f aca="false">D134</f>
        <v>5243.23967413743</v>
      </c>
      <c r="F134" s="129" t="n">
        <f aca="false">E134</f>
        <v>5243.23967413743</v>
      </c>
    </row>
    <row r="135" customFormat="false" ht="15.75" hidden="false" customHeight="false" outlineLevel="0" collapsed="false">
      <c r="B135" s="1" t="s">
        <v>210</v>
      </c>
      <c r="C135" s="129" t="n">
        <f aca="false">C123-C122</f>
        <v>3528.672</v>
      </c>
      <c r="D135" s="129" t="n">
        <f aca="false">C124-C122</f>
        <v>2233.04754581567</v>
      </c>
      <c r="E135" s="129" t="n">
        <f aca="false">C125-C122</f>
        <v>2520.48</v>
      </c>
      <c r="F135" s="129" t="n">
        <f aca="false">C126-C122</f>
        <v>0</v>
      </c>
    </row>
    <row r="136" customFormat="false" ht="15.75" hidden="false" customHeight="false" outlineLevel="0" collapsed="false">
      <c r="C136" s="129"/>
      <c r="D136" s="129"/>
      <c r="E136" s="129"/>
    </row>
    <row r="137" customFormat="false" ht="15.75" hidden="false" customHeight="false" outlineLevel="0" collapsed="false">
      <c r="C137" s="129"/>
    </row>
    <row r="138" customFormat="false" ht="15.75" hidden="false" customHeight="false" outlineLevel="0" collapsed="false">
      <c r="B138" s="40" t="s">
        <v>211</v>
      </c>
    </row>
    <row r="139" customFormat="false" ht="15.75" hidden="false" customHeight="false" outlineLevel="0" collapsed="false">
      <c r="C139" s="1" t="s">
        <v>195</v>
      </c>
      <c r="D139" s="1" t="s">
        <v>197</v>
      </c>
      <c r="E139" s="1" t="s">
        <v>199</v>
      </c>
      <c r="F139" s="1" t="s">
        <v>201</v>
      </c>
    </row>
    <row r="140" customFormat="false" ht="15.75" hidden="false" customHeight="false" outlineLevel="0" collapsed="false">
      <c r="B140" s="1" t="s">
        <v>212</v>
      </c>
      <c r="C140" s="129" t="n">
        <f aca="false">C49</f>
        <v>3204</v>
      </c>
      <c r="D140" s="129" t="n">
        <f aca="false">F49</f>
        <v>5133.49812</v>
      </c>
      <c r="E140" s="129" t="n">
        <f aca="false">C70</f>
        <v>5340</v>
      </c>
      <c r="F140" s="129" t="n">
        <f aca="false">F70</f>
        <v>5133.49812</v>
      </c>
    </row>
    <row r="141" customFormat="false" ht="15.75" hidden="false" customHeight="false" outlineLevel="0" collapsed="false">
      <c r="B141" s="1" t="s">
        <v>213</v>
      </c>
      <c r="C141" s="129" t="n">
        <v>0</v>
      </c>
      <c r="D141" s="129" t="n">
        <f aca="false">F71</f>
        <v>815.468943949843</v>
      </c>
      <c r="E141" s="129"/>
      <c r="F141" s="129" t="n">
        <f aca="false">F71</f>
        <v>815.468943949843</v>
      </c>
    </row>
    <row r="142" customFormat="false" ht="15.75" hidden="false" customHeight="false" outlineLevel="0" collapsed="false">
      <c r="B142" s="1" t="s">
        <v>214</v>
      </c>
      <c r="C142" s="1" t="n">
        <v>0</v>
      </c>
      <c r="D142" s="1" t="n">
        <v>0</v>
      </c>
      <c r="E142" s="1" t="n">
        <v>0</v>
      </c>
      <c r="F142" s="129" t="n">
        <f aca="false">F72</f>
        <v>5540.306</v>
      </c>
    </row>
    <row r="143" customFormat="false" ht="15.75" hidden="false" customHeight="false" outlineLevel="0" collapsed="false">
      <c r="C143" s="1" t="s">
        <v>195</v>
      </c>
      <c r="D143" s="1" t="s">
        <v>197</v>
      </c>
      <c r="E143" s="1" t="s">
        <v>199</v>
      </c>
      <c r="F143" s="1" t="s">
        <v>201</v>
      </c>
    </row>
    <row r="144" customFormat="false" ht="15.75" hidden="false" customHeight="false" outlineLevel="0" collapsed="false">
      <c r="B144" s="1" t="s">
        <v>215</v>
      </c>
      <c r="C144" s="129" t="n">
        <f aca="false">SUM(C140:C142)</f>
        <v>3204</v>
      </c>
      <c r="D144" s="129" t="n">
        <f aca="false">SUM(D140:D142)</f>
        <v>5948.96706394984</v>
      </c>
      <c r="E144" s="129" t="n">
        <f aca="false">SUM(E140:E142)</f>
        <v>5340</v>
      </c>
      <c r="F144" s="129" t="n">
        <f aca="false">SUM(F140:F142)</f>
        <v>11489.2730639498</v>
      </c>
    </row>
    <row r="145" customFormat="false" ht="15.75" hidden="false" customHeight="false" outlineLevel="0" collapsed="false">
      <c r="B145" s="1" t="s">
        <v>216</v>
      </c>
      <c r="C145" s="129" t="n">
        <f aca="false">C59-C11</f>
        <v>3528.672</v>
      </c>
      <c r="D145" s="129" t="n">
        <f aca="false">F59-C11</f>
        <v>2233.04754581567</v>
      </c>
      <c r="E145" s="129" t="n">
        <f aca="false">C81-C11</f>
        <v>2520.48</v>
      </c>
      <c r="F145" s="129" t="n">
        <f aca="false">F81-C11</f>
        <v>0</v>
      </c>
    </row>
    <row r="146" customFormat="false" ht="15.75" hidden="false" customHeight="false" outlineLevel="0" collapsed="false">
      <c r="B146" s="1" t="s">
        <v>217</v>
      </c>
      <c r="C146" s="129" t="n">
        <f aca="false">C131</f>
        <v>-128.359306178119</v>
      </c>
      <c r="D146" s="129" t="n">
        <f aca="false">D131</f>
        <v>-20.3906016627582</v>
      </c>
      <c r="E146" s="129" t="n">
        <f aca="false">E131</f>
        <v>-44.343306178119</v>
      </c>
      <c r="F146" s="129" t="n">
        <f aca="false">F131</f>
        <v>165.696693821881</v>
      </c>
    </row>
    <row r="147" customFormat="false" ht="15.75" hidden="false" customHeight="false" outlineLevel="0" collapsed="false">
      <c r="B147" s="1" t="s">
        <v>218</v>
      </c>
      <c r="C147" s="129" t="n">
        <f aca="false">C48</f>
        <v>10680</v>
      </c>
      <c r="D147" s="129" t="n">
        <f aca="false">F48</f>
        <v>10680</v>
      </c>
      <c r="E147" s="129" t="n">
        <f aca="false">C69</f>
        <v>10680</v>
      </c>
      <c r="F147" s="129" t="n">
        <f aca="false">F69</f>
        <v>10680</v>
      </c>
    </row>
  </sheetData>
  <mergeCells count="6">
    <mergeCell ref="B46:F46"/>
    <mergeCell ref="B47:C47"/>
    <mergeCell ref="E47:F47"/>
    <mergeCell ref="B67:F67"/>
    <mergeCell ref="B68:C68"/>
    <mergeCell ref="E68:F68"/>
  </mergeCells>
  <conditionalFormatting sqref="D16">
    <cfRule type="expression" priority="2" aboveAverage="0" equalAverage="0" bottom="0" percent="0" rank="0" text="" dxfId="5">
      <formula>$D$16="Déficits"</formula>
    </cfRule>
    <cfRule type="expression" priority="3" aboveAverage="0" equalAverage="0" bottom="0" percent="0" rank="0" text="" dxfId="6">
      <formula>$D$16="Bénéfices"</formula>
    </cfRule>
  </conditionalFormatting>
  <conditionalFormatting sqref="D18">
    <cfRule type="expression" priority="4" aboveAverage="0" equalAverage="0" bottom="0" percent="0" rank="0" text="" dxfId="7">
      <formula>$D$18="Déficits"</formula>
    </cfRule>
    <cfRule type="expression" priority="5" aboveAverage="0" equalAverage="0" bottom="0" percent="0" rank="0" text="" dxfId="8">
      <formula>$D$18="Bénéfices"</formula>
    </cfRule>
  </conditionalFormatting>
  <conditionalFormatting sqref="E52">
    <cfRule type="expression" priority="6" aboveAverage="0" equalAverage="0" bottom="0" percent="0" rank="0" text="" dxfId="9">
      <formula>$F$51&gt;0</formula>
    </cfRule>
    <cfRule type="expression" priority="7" aboveAverage="0" equalAverage="0" bottom="0" percent="0" rank="0" text="" dxfId="10">
      <formula>$F$51&lt;0</formula>
    </cfRule>
  </conditionalFormatting>
  <conditionalFormatting sqref="E74">
    <cfRule type="expression" priority="8" aboveAverage="0" equalAverage="0" bottom="0" percent="0" rank="0" text="" dxfId="11">
      <formula>$F$73&lt;=0</formula>
    </cfRule>
    <cfRule type="expression" priority="9" aboveAverage="0" equalAverage="0" bottom="0" percent="0" rank="0" text="" dxfId="12">
      <formula>$F$73&gt;0</formula>
    </cfRule>
    <cfRule type="expression" priority="10" aboveAverage="0" equalAverage="0" bottom="0" percent="0" rank="0" text="" dxfId="13">
      <formula>$F$51&gt;0</formula>
    </cfRule>
    <cfRule type="expression" priority="11" aboveAverage="0" equalAverage="0" bottom="0" percent="0" rank="0" text="" dxfId="14">
      <formula>$F$51&lt;0</formula>
    </cfRule>
  </conditionalFormatting>
  <conditionalFormatting sqref="F52">
    <cfRule type="cellIs" priority="12" operator="greaterThan" aboveAverage="0" equalAverage="0" bottom="0" percent="0" rank="0" text="" dxfId="15">
      <formula>0</formula>
    </cfRule>
    <cfRule type="cellIs" priority="13" operator="lessThanOrEqual" aboveAverage="0" equalAverage="0" bottom="0" percent="0" rank="0" text="" dxfId="16">
      <formula>0</formula>
    </cfRule>
  </conditionalFormatting>
  <conditionalFormatting sqref="F74">
    <cfRule type="cellIs" priority="14" operator="greaterThan" aboveAverage="0" equalAverage="0" bottom="0" percent="0" rank="0" text="" dxfId="17">
      <formula>0</formula>
    </cfRule>
    <cfRule type="cellIs" priority="15" operator="lessThanOrEqual" aboveAverage="0" equalAverage="0" bottom="0" percent="0" rank="0" text="" dxfId="18">
      <formula>0</formula>
    </cfRule>
  </conditionalFormatting>
  <dataValidations count="2">
    <dataValidation allowBlank="true" errorStyle="stop" operator="between" showDropDown="false" showErrorMessage="true" showInputMessage="true" sqref="C7" type="list">
      <formula1>#REF!</formula1>
      <formula2>0</formula2>
    </dataValidation>
    <dataValidation allowBlank="true" errorStyle="stop" operator="between" showDropDown="false" showErrorMessage="true" showInputMessage="true" sqref="D16 D18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B4:U1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65" activeCellId="0" sqref="K65"/>
    </sheetView>
  </sheetViews>
  <sheetFormatPr defaultColWidth="11.0078125" defaultRowHeight="15.75" zeroHeight="false" outlineLevelRow="0" outlineLevelCol="0"/>
  <cols>
    <col collapsed="false" customWidth="false" hidden="false" outlineLevel="0" max="1" min="1" style="1" width="11"/>
    <col collapsed="false" customWidth="true" hidden="false" outlineLevel="0" max="2" min="2" style="1" width="37.87"/>
    <col collapsed="false" customWidth="true" hidden="false" outlineLevel="0" max="6" min="3" style="1" width="21.13"/>
    <col collapsed="false" customWidth="false" hidden="false" outlineLevel="0" max="7" min="7" style="1" width="11"/>
    <col collapsed="false" customWidth="true" hidden="false" outlineLevel="0" max="8" min="8" style="1" width="17.12"/>
    <col collapsed="false" customWidth="false" hidden="false" outlineLevel="0" max="1024" min="9" style="1" width="11"/>
  </cols>
  <sheetData>
    <row r="4" customFormat="false" ht="15.75" hidden="false" customHeight="false" outlineLevel="0" collapsed="false">
      <c r="I4" s="125"/>
    </row>
    <row r="6" customFormat="false" ht="15.75" hidden="false" customHeight="false" outlineLevel="0" collapsed="false">
      <c r="B6" s="1" t="s">
        <v>219</v>
      </c>
      <c r="C6" s="153" t="n">
        <v>1000</v>
      </c>
    </row>
    <row r="7" customFormat="false" ht="15.75" hidden="false" customHeight="false" outlineLevel="0" collapsed="false">
      <c r="C7" s="154" t="s">
        <v>220</v>
      </c>
      <c r="D7" s="155" t="s">
        <v>221</v>
      </c>
      <c r="E7" s="156" t="s">
        <v>222</v>
      </c>
      <c r="F7" s="157" t="s">
        <v>223</v>
      </c>
      <c r="G7" s="158" t="s">
        <v>74</v>
      </c>
    </row>
    <row r="8" customFormat="false" ht="15.75" hidden="false" customHeight="false" outlineLevel="0" collapsed="false">
      <c r="B8" s="1" t="s">
        <v>224</v>
      </c>
      <c r="C8" s="159" t="n">
        <v>0.6</v>
      </c>
      <c r="D8" s="159" t="n">
        <v>0.4</v>
      </c>
      <c r="E8" s="159" t="n">
        <v>0</v>
      </c>
      <c r="F8" s="159" t="n">
        <v>0</v>
      </c>
      <c r="G8" s="160" t="n">
        <f aca="false">SUM(C8:F8)</f>
        <v>1</v>
      </c>
    </row>
    <row r="9" customFormat="false" ht="15.75" hidden="false" customHeight="false" outlineLevel="0" collapsed="false">
      <c r="B9" s="1" t="s">
        <v>225</v>
      </c>
      <c r="C9" s="130" t="n">
        <f aca="false">$C$6*C8</f>
        <v>600</v>
      </c>
      <c r="D9" s="130" t="n">
        <f aca="false">C6*D8</f>
        <v>400</v>
      </c>
      <c r="E9" s="130" t="n">
        <f aca="false">C6*E8</f>
        <v>0</v>
      </c>
      <c r="F9" s="130" t="n">
        <f aca="false">C6*F8</f>
        <v>0</v>
      </c>
      <c r="G9" s="161" t="n">
        <f aca="false">SUM(C9:F9)</f>
        <v>1000</v>
      </c>
    </row>
    <row r="10" customFormat="false" ht="15.75" hidden="false" customHeight="false" outlineLevel="0" collapsed="false">
      <c r="B10" s="1" t="s">
        <v>97</v>
      </c>
      <c r="C10" s="122" t="n">
        <v>45000</v>
      </c>
      <c r="D10" s="122" t="n">
        <v>60000</v>
      </c>
      <c r="E10" s="122" t="n">
        <v>0</v>
      </c>
      <c r="F10" s="122" t="n">
        <v>0</v>
      </c>
      <c r="U10" s="40" t="s">
        <v>98</v>
      </c>
    </row>
    <row r="11" customFormat="false" ht="15.75" hidden="false" customHeight="false" outlineLevel="0" collapsed="false">
      <c r="B11" s="1" t="s">
        <v>98</v>
      </c>
      <c r="C11" s="124" t="s">
        <v>112</v>
      </c>
      <c r="D11" s="124" t="s">
        <v>99</v>
      </c>
      <c r="E11" s="124" t="s">
        <v>112</v>
      </c>
      <c r="F11" s="124" t="s">
        <v>112</v>
      </c>
      <c r="U11" s="1" t="s">
        <v>112</v>
      </c>
    </row>
    <row r="12" customFormat="false" ht="15.75" hidden="false" customHeight="false" outlineLevel="0" collapsed="false">
      <c r="B12" s="1" t="s">
        <v>101</v>
      </c>
      <c r="C12" s="126" t="n">
        <v>1</v>
      </c>
      <c r="D12" s="126" t="n">
        <v>0</v>
      </c>
      <c r="E12" s="126" t="n">
        <v>0</v>
      </c>
      <c r="F12" s="126" t="n">
        <v>0</v>
      </c>
      <c r="U12" s="1" t="s">
        <v>99</v>
      </c>
    </row>
    <row r="13" customFormat="false" ht="15.75" hidden="false" customHeight="false" outlineLevel="0" collapsed="false">
      <c r="B13" s="1" t="s">
        <v>226</v>
      </c>
      <c r="C13" s="14" t="n">
        <f aca="false">IF(C11="Célibataire-divorcé-veuf",IF(C12&lt;=2,C12/2,C12-1)+1,IF(C12&lt;=2,C12/2,C12-1)+2)</f>
        <v>1.5</v>
      </c>
      <c r="D13" s="14" t="n">
        <f aca="false">IF(D11="Célibataire-divorcé-veuf",IF(D12&lt;=2,D12/2,D12-1)+1,IF(D12&lt;=2,D12/2,D12-1)+2)</f>
        <v>2</v>
      </c>
      <c r="E13" s="14" t="n">
        <f aca="false">IF(E11="Célibataire-divorcé-veuf",IF(E12&lt;=2,E12/2,E12-1)+1,IF(E12&lt;=2,E12/2,E12-1)+2)</f>
        <v>1</v>
      </c>
      <c r="F13" s="14" t="n">
        <f aca="false">IF(F11="Célibataire-divorcé-veuf",IF(F12&lt;=2,F12/2,F12-1)+1,IF(F12&lt;=2,F12/2,F12-1)+2)</f>
        <v>1</v>
      </c>
    </row>
    <row r="14" customFormat="false" ht="15.75" hidden="false" customHeight="false" outlineLevel="0" collapsed="false">
      <c r="B14" s="1" t="s">
        <v>104</v>
      </c>
      <c r="C14" s="24" t="n">
        <f aca="false">(C10*0.9)</f>
        <v>40500</v>
      </c>
      <c r="D14" s="24" t="n">
        <f aca="false">(D10*0.9)</f>
        <v>54000</v>
      </c>
      <c r="E14" s="24" t="n">
        <f aca="false">(E10*0.9)</f>
        <v>0</v>
      </c>
      <c r="F14" s="24" t="n">
        <f aca="false">(F10*0.9)</f>
        <v>0</v>
      </c>
    </row>
    <row r="15" customFormat="false" ht="15.75" hidden="false" customHeight="false" outlineLevel="0" collapsed="false">
      <c r="B15" s="1" t="s">
        <v>105</v>
      </c>
      <c r="C15" s="127" t="n">
        <f aca="false">Fiscalité!S73</f>
        <v>3676.82</v>
      </c>
      <c r="D15" s="127" t="n">
        <f aca="false">Fiscalité!Y73</f>
        <v>3455.1</v>
      </c>
      <c r="E15" s="127" t="n">
        <f aca="false">Fiscalité!AE73</f>
        <v>0</v>
      </c>
      <c r="F15" s="127" t="n">
        <f aca="false">Fiscalité!AK73</f>
        <v>0</v>
      </c>
    </row>
    <row r="16" customFormat="false" ht="15.75" hidden="false" customHeight="false" outlineLevel="0" collapsed="false">
      <c r="B16" s="1" t="s">
        <v>106</v>
      </c>
      <c r="C16" s="128" t="n">
        <f aca="false">Fiscalité!S74</f>
        <v>0.3</v>
      </c>
      <c r="D16" s="128" t="n">
        <f aca="false">Fiscalité!Y74</f>
        <v>0.11</v>
      </c>
      <c r="E16" s="128" t="n">
        <f aca="false">Fiscalité!AE74</f>
        <v>0</v>
      </c>
      <c r="F16" s="128" t="n">
        <f aca="false">Fiscalité!AK74</f>
        <v>0</v>
      </c>
    </row>
    <row r="23" customFormat="false" ht="15.75" hidden="false" customHeight="false" outlineLevel="0" collapsed="false">
      <c r="D23" s="133"/>
      <c r="E23" s="133"/>
      <c r="F23" s="133"/>
      <c r="G23" s="133"/>
      <c r="H23" s="133"/>
    </row>
    <row r="24" customFormat="false" ht="15.75" hidden="false" customHeight="false" outlineLevel="0" collapsed="false">
      <c r="B24" s="133" t="s">
        <v>227</v>
      </c>
      <c r="C24" s="133"/>
    </row>
    <row r="25" customFormat="false" ht="15.75" hidden="false" customHeight="false" outlineLevel="0" collapsed="false">
      <c r="B25" s="1" t="s">
        <v>117</v>
      </c>
      <c r="C25" s="24" t="n">
        <f aca="false">'Coûts et rendement'!I23</f>
        <v>10680</v>
      </c>
      <c r="D25" s="129"/>
      <c r="E25" s="129"/>
    </row>
    <row r="26" customFormat="false" ht="15.75" hidden="false" customHeight="false" outlineLevel="0" collapsed="false">
      <c r="B26" s="1" t="s">
        <v>119</v>
      </c>
      <c r="C26" s="24" t="n">
        <f aca="false">'Coûts et rendement'!F17+'Coûts et rendement'!F19+'Coûts et rendement'!F20+'Coûts et rendement'!F21+'Coûts et rendement'!F22+'Coûts et rendement'!F23+'Coûts et rendement'!F24+'Coûts et rendement'!F25+'Coûts et rendement'!F26+'Coûts et rendement'!C20</f>
        <v>5133.49812</v>
      </c>
      <c r="D26" s="129"/>
      <c r="E26" s="129"/>
      <c r="J26" s="40" t="s">
        <v>228</v>
      </c>
      <c r="P26" s="162" t="n">
        <f aca="false">C59</f>
        <v>0.9</v>
      </c>
    </row>
    <row r="27" customFormat="false" ht="15.75" hidden="false" customHeight="false" outlineLevel="0" collapsed="false">
      <c r="B27" s="1" t="s">
        <v>125</v>
      </c>
      <c r="C27" s="24" t="n">
        <f aca="false">Amortissement!G8</f>
        <v>815.468943949843</v>
      </c>
      <c r="D27" s="129"/>
    </row>
    <row r="28" customFormat="false" ht="15.75" hidden="false" customHeight="false" outlineLevel="0" collapsed="false">
      <c r="B28" s="1" t="s">
        <v>127</v>
      </c>
      <c r="C28" s="24" t="n">
        <f aca="false">C25-C26-C27</f>
        <v>4731.03293605016</v>
      </c>
      <c r="D28" s="129"/>
      <c r="E28" s="129"/>
      <c r="F28" s="129"/>
    </row>
    <row r="29" customFormat="false" ht="15.75" hidden="false" customHeight="false" outlineLevel="0" collapsed="false">
      <c r="B29" s="136" t="str">
        <f aca="false">IF(C28&lt;0,"Déficits fonciers de la SCI",IF(C28&gt;0,"Bénéfices fonciers de la SCI",""))</f>
        <v>Bénéfices fonciers de la SCI</v>
      </c>
      <c r="C29" s="137" t="n">
        <f aca="false">C28</f>
        <v>4731.03293605016</v>
      </c>
      <c r="D29" s="129"/>
    </row>
    <row r="30" customFormat="false" ht="15.75" hidden="false" customHeight="false" outlineLevel="0" collapsed="false">
      <c r="C30" s="142"/>
    </row>
    <row r="31" customFormat="false" ht="15.75" hidden="false" customHeight="false" outlineLevel="0" collapsed="false">
      <c r="C31" s="154" t="s">
        <v>220</v>
      </c>
      <c r="D31" s="155" t="s">
        <v>221</v>
      </c>
      <c r="E31" s="156" t="s">
        <v>222</v>
      </c>
      <c r="F31" s="157" t="s">
        <v>223</v>
      </c>
      <c r="G31" s="158" t="s">
        <v>74</v>
      </c>
    </row>
    <row r="32" customFormat="false" ht="15.75" hidden="false" customHeight="false" outlineLevel="0" collapsed="false">
      <c r="B32" s="1" t="str">
        <f aca="false">IF(C28&lt;0,"Part des déficits fonciers",IF(C28&gt;0,"Part des bénéfices fonciers",""))</f>
        <v>Part des bénéfices fonciers</v>
      </c>
      <c r="C32" s="163" t="n">
        <f aca="false">$C$29*C8</f>
        <v>2838.61976163009</v>
      </c>
      <c r="D32" s="163" t="n">
        <f aca="false">$C$29*D8</f>
        <v>1892.41317442006</v>
      </c>
      <c r="E32" s="163" t="n">
        <f aca="false">$C$29*E8</f>
        <v>0</v>
      </c>
      <c r="F32" s="163" t="n">
        <f aca="false">$C$29*F8</f>
        <v>0</v>
      </c>
      <c r="G32" s="161" t="n">
        <f aca="false">SUM(C32:F32)</f>
        <v>4731.03293605016</v>
      </c>
    </row>
    <row r="33" customFormat="false" ht="15.75" hidden="false" customHeight="false" outlineLevel="0" collapsed="false">
      <c r="B33" s="1" t="s">
        <v>229</v>
      </c>
      <c r="C33" s="163" t="n">
        <f aca="false">IF(C32&lt;0,IF(($C$25-$C$26)&lt;0,IF(ABS($C$25-$C$26)*C8&gt;10700,10700,ABS($C$25-$C$26)*C8),0),0)</f>
        <v>0</v>
      </c>
      <c r="D33" s="163" t="n">
        <f aca="false">IF(D32&lt;0,IF(($C$25-$C$26)&lt;0,IF(ABS($C$25-$C$26)*D8&gt;10700,10700,ABS($C$25-$C$26)*D8),0),0)</f>
        <v>0</v>
      </c>
      <c r="E33" s="163" t="n">
        <f aca="false">IF(E32&lt;0,IF(($C$25-$C$26)&lt;0,IF(ABS($C$25-$C$26)*E8&gt;10700,10700,ABS($C$25-$C$26)*E8),0),0)</f>
        <v>0</v>
      </c>
      <c r="F33" s="163" t="n">
        <f aca="false">IF(F32&lt;0,IF(($C$25-$C$26)&lt;0,IF(ABS($C$25-$C$26)*F8&gt;10700,10700,ABS($C$25-$C$26)*F8),0),0)</f>
        <v>0</v>
      </c>
      <c r="G33" s="161" t="n">
        <f aca="false">SUM(C33:F33)</f>
        <v>0</v>
      </c>
    </row>
    <row r="34" customFormat="false" ht="15.75" hidden="false" customHeight="false" outlineLevel="0" collapsed="false">
      <c r="B34" s="1" t="s">
        <v>131</v>
      </c>
      <c r="C34" s="163" t="n">
        <f aca="false">IF(C32&lt;0,IF(($C$25-$C$26)&gt;0,ABS(C32),IF(C33=10700,ABS($C$25-$C$26)*C8-10700+$C$27*C8,$C$27*C8)),0)</f>
        <v>0</v>
      </c>
      <c r="D34" s="163" t="n">
        <f aca="false">IF(D32&lt;0,IF(($C$25-$C$26)&gt;0,ABS(D32),IF(D33=10700,ABS($C$25-$C$26)*D8-10700+$C$27*D8,$C$27*D8)),0)</f>
        <v>0</v>
      </c>
      <c r="E34" s="163" t="n">
        <f aca="false">IF(E32&lt;0,IF(($C$25-$C$26)&gt;0,ABS(E32),IF(E33=10700,ABS($C$25-$C$26)*E8-10700+$C$27*E8,$C$27*E8)),0)</f>
        <v>0</v>
      </c>
      <c r="F34" s="163" t="n">
        <f aca="false">IF(F32&lt;0,IF(($C$25-$C$26)&gt;0,ABS(F32),IF(F33=10700,ABS($C$25-$C$26)*F8-10700+$C$27*F8,$C$27*F8)),0)</f>
        <v>0</v>
      </c>
      <c r="G34" s="161" t="n">
        <f aca="false">SUM(C34:F34)</f>
        <v>0</v>
      </c>
    </row>
    <row r="35" customFormat="false" ht="15.75" hidden="false" customHeight="false" outlineLevel="0" collapsed="false">
      <c r="B35" s="1" t="s">
        <v>133</v>
      </c>
      <c r="C35" s="142" t="n">
        <f aca="false">IF(C32&lt;=0,0,C32*0.172)</f>
        <v>488.242599000376</v>
      </c>
      <c r="D35" s="142" t="n">
        <f aca="false">IF(D32&lt;=0,0,D32*0.172)</f>
        <v>325.495066000251</v>
      </c>
      <c r="E35" s="142" t="n">
        <f aca="false">IF(E32&lt;=0,0,E32*0.172)</f>
        <v>0</v>
      </c>
      <c r="F35" s="142" t="n">
        <f aca="false">IF(F32&lt;=0,0,F32*0.172)</f>
        <v>0</v>
      </c>
      <c r="G35" s="161"/>
    </row>
    <row r="36" customFormat="false" ht="15.75" hidden="false" customHeight="false" outlineLevel="0" collapsed="false">
      <c r="B36" s="40" t="s">
        <v>230</v>
      </c>
      <c r="C36" s="147" t="n">
        <f aca="false">C37-C15+C35</f>
        <v>1339.8285274894</v>
      </c>
      <c r="D36" s="147" t="n">
        <f aca="false">D37-D15+D35</f>
        <v>533.660515186458</v>
      </c>
      <c r="E36" s="147" t="n">
        <f aca="false">E37-E15+E35</f>
        <v>0</v>
      </c>
      <c r="F36" s="147" t="n">
        <f aca="false">F37-F15+F35</f>
        <v>0</v>
      </c>
      <c r="G36" s="164"/>
    </row>
    <row r="37" customFormat="false" ht="15.75" hidden="false" customHeight="false" outlineLevel="0" collapsed="false">
      <c r="B37" s="145" t="s">
        <v>136</v>
      </c>
      <c r="C37" s="127" t="n">
        <f aca="false">Fiscalité!S84</f>
        <v>4528.40592848903</v>
      </c>
      <c r="D37" s="129" t="n">
        <f aca="false">Fiscalité!Y84</f>
        <v>3663.26544918621</v>
      </c>
      <c r="E37" s="129" t="n">
        <f aca="false">Fiscalité!AE84</f>
        <v>0</v>
      </c>
      <c r="F37" s="129" t="n">
        <f aca="false">Fiscalité!AK84</f>
        <v>0</v>
      </c>
    </row>
    <row r="38" customFormat="false" ht="15.75" hidden="false" customHeight="false" outlineLevel="0" collapsed="false">
      <c r="B38" s="40" t="s">
        <v>139</v>
      </c>
      <c r="C38" s="147" t="n">
        <f aca="false">C15+C36</f>
        <v>5016.6485274894</v>
      </c>
      <c r="D38" s="147" t="n">
        <f aca="false">D15+D36</f>
        <v>3988.76051518646</v>
      </c>
      <c r="E38" s="147" t="n">
        <f aca="false">E15+E36</f>
        <v>0</v>
      </c>
      <c r="F38" s="147" t="n">
        <f aca="false">F15+F36</f>
        <v>0</v>
      </c>
    </row>
    <row r="39" customFormat="false" ht="15.75" hidden="false" customHeight="false" outlineLevel="0" collapsed="false">
      <c r="C39" s="129"/>
    </row>
    <row r="40" customFormat="false" ht="15.75" hidden="false" customHeight="false" outlineLevel="0" collapsed="false">
      <c r="C40" s="129"/>
    </row>
    <row r="44" customFormat="false" ht="15.75" hidden="false" customHeight="false" outlineLevel="0" collapsed="false">
      <c r="B44" s="133" t="s">
        <v>231</v>
      </c>
      <c r="C44" s="133"/>
    </row>
    <row r="45" customFormat="false" ht="15.75" hidden="false" customHeight="false" outlineLevel="0" collapsed="false">
      <c r="B45" s="1" t="s">
        <v>232</v>
      </c>
      <c r="C45" s="129" t="n">
        <f aca="false">'Coûts et rendement'!I23</f>
        <v>10680</v>
      </c>
    </row>
    <row r="46" customFormat="false" ht="15.75" hidden="false" customHeight="false" outlineLevel="0" collapsed="false">
      <c r="B46" s="1" t="s">
        <v>119</v>
      </c>
      <c r="C46" s="129" t="n">
        <f aca="false">'Coûts et rendement'!F17+'Coûts et rendement'!F19+'Coûts et rendement'!F20+'Coûts et rendement'!F21+'Coûts et rendement'!F22+'Coûts et rendement'!F23+'Coûts et rendement'!F24+'Coûts et rendement'!F25+'Coûts et rendement'!F26+'Coûts et rendement'!C20</f>
        <v>5133.49812</v>
      </c>
    </row>
    <row r="47" customFormat="false" ht="15.75" hidden="false" customHeight="false" outlineLevel="0" collapsed="false">
      <c r="B47" s="1" t="s">
        <v>125</v>
      </c>
      <c r="C47" s="129" t="n">
        <f aca="false">Amortissement!G8</f>
        <v>815.468943949843</v>
      </c>
    </row>
    <row r="48" customFormat="false" ht="15.75" hidden="false" customHeight="false" outlineLevel="0" collapsed="false">
      <c r="B48" s="1" t="s">
        <v>171</v>
      </c>
      <c r="C48" s="129" t="n">
        <f aca="false">Fiscalité!F72</f>
        <v>5540.306</v>
      </c>
    </row>
    <row r="49" customFormat="false" ht="15.75" hidden="false" customHeight="false" outlineLevel="0" collapsed="false">
      <c r="B49" s="1" t="s">
        <v>233</v>
      </c>
      <c r="C49" s="129" t="n">
        <f aca="false">C45-C46-C47-C48</f>
        <v>-809.273063949843</v>
      </c>
    </row>
    <row r="50" customFormat="false" ht="15.75" hidden="false" customHeight="false" outlineLevel="0" collapsed="false">
      <c r="B50" s="136" t="str">
        <f aca="false">IF(C49&lt;0,"Déficits de la SCI",IF(C49&gt;0,"Bénéfices de la SCI",""))</f>
        <v>Déficits de la SCI</v>
      </c>
      <c r="C50" s="137" t="n">
        <f aca="false">C49</f>
        <v>-809.273063949843</v>
      </c>
      <c r="H50" s="40" t="s">
        <v>126</v>
      </c>
    </row>
    <row r="51" customFormat="false" ht="15.75" hidden="false" customHeight="false" outlineLevel="0" collapsed="false">
      <c r="B51" s="1" t="s">
        <v>234</v>
      </c>
      <c r="C51" s="129" t="n">
        <f aca="false">IF(C50&lt;=0,0,IF(C50&lt;=I52,C50*J52,I52*J52+(C50-I52)*J53))</f>
        <v>0</v>
      </c>
      <c r="H51" s="135" t="s">
        <v>128</v>
      </c>
      <c r="I51" s="135" t="s">
        <v>129</v>
      </c>
      <c r="J51" s="135" t="s">
        <v>130</v>
      </c>
    </row>
    <row r="52" customFormat="false" ht="15.75" hidden="false" customHeight="false" outlineLevel="0" collapsed="false">
      <c r="B52" s="1" t="s">
        <v>235</v>
      </c>
      <c r="C52" s="165" t="n">
        <f aca="false">'Coûts et rendement'!C37</f>
        <v>240</v>
      </c>
      <c r="H52" s="138" t="n">
        <v>0</v>
      </c>
      <c r="I52" s="138" t="n">
        <v>42500</v>
      </c>
      <c r="J52" s="139" t="n">
        <v>0.15</v>
      </c>
    </row>
    <row r="53" customFormat="false" ht="15.75" hidden="false" customHeight="false" outlineLevel="0" collapsed="false">
      <c r="B53" s="40" t="s">
        <v>236</v>
      </c>
      <c r="C53" s="143" t="n">
        <f aca="false">C51+C52</f>
        <v>240</v>
      </c>
      <c r="H53" s="138" t="n">
        <v>42501</v>
      </c>
      <c r="I53" s="138" t="n">
        <v>500000</v>
      </c>
      <c r="J53" s="166" t="n">
        <v>0.25</v>
      </c>
    </row>
    <row r="54" customFormat="false" ht="15.75" hidden="false" customHeight="false" outlineLevel="0" collapsed="false">
      <c r="B54" s="40" t="s">
        <v>237</v>
      </c>
      <c r="C54" s="143" t="n">
        <f aca="false">C49-C53</f>
        <v>-1049.27306394984</v>
      </c>
    </row>
    <row r="55" customFormat="false" ht="15.75" hidden="false" customHeight="false" outlineLevel="0" collapsed="false">
      <c r="B55" s="40"/>
      <c r="C55" s="143"/>
    </row>
    <row r="56" customFormat="false" ht="15.75" hidden="false" customHeight="false" outlineLevel="0" collapsed="false">
      <c r="B56" s="1" t="s">
        <v>238</v>
      </c>
      <c r="C56" s="129" t="n">
        <f aca="false">IF(C54&lt;=0,0,IF((C54*0.05)&lt;C6,C54*0.05,C6))</f>
        <v>0</v>
      </c>
    </row>
    <row r="57" customFormat="false" ht="15.75" hidden="false" customHeight="false" outlineLevel="0" collapsed="false">
      <c r="B57" s="1" t="s">
        <v>239</v>
      </c>
      <c r="C57" s="129" t="n">
        <f aca="false">IF((C54-C56)&lt;=0,0,C54-C56)</f>
        <v>0</v>
      </c>
    </row>
    <row r="58" customFormat="false" ht="15.75" hidden="false" customHeight="false" outlineLevel="0" collapsed="false">
      <c r="B58" s="167" t="s">
        <v>240</v>
      </c>
      <c r="C58" s="129"/>
    </row>
    <row r="59" customFormat="false" ht="15.75" hidden="false" customHeight="false" outlineLevel="0" collapsed="false">
      <c r="B59" s="1" t="s">
        <v>241</v>
      </c>
      <c r="C59" s="159" t="n">
        <v>0.9</v>
      </c>
      <c r="D59" s="41" t="n">
        <f aca="false">C57*C59</f>
        <v>0</v>
      </c>
      <c r="E59" s="168" t="s">
        <v>242</v>
      </c>
    </row>
    <row r="60" customFormat="false" ht="15.75" hidden="false" customHeight="false" outlineLevel="0" collapsed="false">
      <c r="B60" s="1" t="s">
        <v>243</v>
      </c>
      <c r="C60" s="128" t="n">
        <f aca="false">1-C59</f>
        <v>0.1</v>
      </c>
      <c r="D60" s="169" t="n">
        <f aca="false">C60*C57</f>
        <v>0</v>
      </c>
      <c r="E60" s="1" t="s">
        <v>244</v>
      </c>
      <c r="F60" s="170" t="n">
        <f aca="false">J87</f>
        <v>1748.36032586257</v>
      </c>
    </row>
    <row r="63" customFormat="false" ht="15.75" hidden="false" customHeight="false" outlineLevel="0" collapsed="false">
      <c r="C63" s="154" t="s">
        <v>220</v>
      </c>
      <c r="D63" s="155" t="s">
        <v>221</v>
      </c>
      <c r="E63" s="156" t="s">
        <v>222</v>
      </c>
      <c r="F63" s="157" t="s">
        <v>223</v>
      </c>
      <c r="G63" s="158" t="s">
        <v>74</v>
      </c>
    </row>
    <row r="64" customFormat="false" ht="15.75" hidden="false" customHeight="false" outlineLevel="0" collapsed="false">
      <c r="B64" s="1" t="s">
        <v>241</v>
      </c>
      <c r="C64" s="129" t="n">
        <f aca="false">IF($C$57&gt;0,IF($D$59&lt;=$F$60,$D$59*C8,$F$60*C8),0)</f>
        <v>0</v>
      </c>
      <c r="D64" s="129" t="n">
        <f aca="false">IF($C$57&gt;0,IF($D$59&lt;=$F$60,$D$59*D8,$F$60*D8),0)</f>
        <v>0</v>
      </c>
      <c r="E64" s="129" t="n">
        <f aca="false">IF($C$57&gt;0,IF($D$59&lt;=$F$60,$D$59*E8,$F$60*E8),0)</f>
        <v>0</v>
      </c>
      <c r="F64" s="129" t="n">
        <f aca="false">IF($C$57&gt;0,IF($D$59&lt;=$F$60,$D$59*F8,$F$60*F8),0)</f>
        <v>0</v>
      </c>
      <c r="G64" s="171" t="n">
        <f aca="false">SUM(C64:F64)</f>
        <v>0</v>
      </c>
      <c r="K64" s="172"/>
    </row>
    <row r="65" customFormat="false" ht="15.75" hidden="false" customHeight="false" outlineLevel="0" collapsed="false">
      <c r="B65" s="1" t="s">
        <v>245</v>
      </c>
      <c r="C65" s="129" t="n">
        <f aca="false">C64*0.3</f>
        <v>0</v>
      </c>
      <c r="D65" s="129" t="n">
        <f aca="false">D64*0.3</f>
        <v>0</v>
      </c>
      <c r="E65" s="129" t="n">
        <f aca="false">E64*0.3</f>
        <v>0</v>
      </c>
      <c r="F65" s="129" t="n">
        <f aca="false">F64*0.3</f>
        <v>0</v>
      </c>
    </row>
    <row r="66" customFormat="false" ht="15.75" hidden="false" customHeight="false" outlineLevel="0" collapsed="false">
      <c r="B66" s="40" t="s">
        <v>246</v>
      </c>
      <c r="C66" s="143" t="n">
        <f aca="false">C64-C65</f>
        <v>0</v>
      </c>
      <c r="D66" s="143" t="n">
        <f aca="false">D64-D65</f>
        <v>0</v>
      </c>
      <c r="E66" s="143" t="n">
        <f aca="false">E64-E65</f>
        <v>0</v>
      </c>
      <c r="F66" s="143" t="n">
        <f aca="false">F64-F65</f>
        <v>0</v>
      </c>
    </row>
    <row r="69" customFormat="false" ht="15.75" hidden="false" customHeight="false" outlineLevel="0" collapsed="false">
      <c r="B69" s="1" t="s">
        <v>241</v>
      </c>
      <c r="C69" s="129" t="n">
        <f aca="false">C64</f>
        <v>0</v>
      </c>
      <c r="D69" s="129" t="n">
        <f aca="false">D64</f>
        <v>0</v>
      </c>
      <c r="E69" s="129" t="n">
        <f aca="false">E64</f>
        <v>0</v>
      </c>
      <c r="F69" s="129" t="n">
        <f aca="false">F64</f>
        <v>0</v>
      </c>
      <c r="G69" s="171" t="n">
        <f aca="false">SUM(C69:F69)</f>
        <v>0</v>
      </c>
    </row>
    <row r="70" customFormat="false" ht="15.75" hidden="false" customHeight="false" outlineLevel="0" collapsed="false">
      <c r="B70" s="1" t="s">
        <v>247</v>
      </c>
      <c r="C70" s="129" t="n">
        <f aca="false">C69*0.4</f>
        <v>0</v>
      </c>
      <c r="D70" s="129" t="n">
        <f aca="false">D69*0.4</f>
        <v>0</v>
      </c>
      <c r="E70" s="129" t="n">
        <f aca="false">E69*0.4</f>
        <v>0</v>
      </c>
      <c r="F70" s="129" t="n">
        <f aca="false">F69*0.4</f>
        <v>0</v>
      </c>
      <c r="G70" s="129"/>
    </row>
    <row r="71" customFormat="false" ht="15.75" hidden="false" customHeight="false" outlineLevel="0" collapsed="false">
      <c r="B71" s="1" t="s">
        <v>248</v>
      </c>
      <c r="C71" s="129" t="n">
        <f aca="false">C69-C70</f>
        <v>0</v>
      </c>
      <c r="D71" s="129" t="n">
        <f aca="false">D69-D70</f>
        <v>0</v>
      </c>
      <c r="E71" s="129" t="n">
        <f aca="false">E69-E70</f>
        <v>0</v>
      </c>
      <c r="F71" s="129" t="n">
        <f aca="false">F69-F70</f>
        <v>0</v>
      </c>
      <c r="G71" s="129"/>
    </row>
    <row r="72" customFormat="false" ht="15.75" hidden="false" customHeight="false" outlineLevel="0" collapsed="false">
      <c r="B72" s="1" t="s">
        <v>133</v>
      </c>
      <c r="C72" s="129" t="n">
        <f aca="false">C69*0.172</f>
        <v>0</v>
      </c>
      <c r="D72" s="129" t="n">
        <f aca="false">D69*0.172</f>
        <v>0</v>
      </c>
      <c r="E72" s="129" t="n">
        <f aca="false">E69*0.172</f>
        <v>0</v>
      </c>
      <c r="F72" s="129" t="n">
        <f aca="false">F69*0.172</f>
        <v>0</v>
      </c>
    </row>
    <row r="73" customFormat="false" ht="15.75" hidden="false" customHeight="false" outlineLevel="0" collapsed="false">
      <c r="B73" s="145" t="s">
        <v>249</v>
      </c>
      <c r="C73" s="129" t="n">
        <f aca="false">Fiscalité!S95-C15</f>
        <v>0</v>
      </c>
      <c r="D73" s="129" t="n">
        <f aca="false">Fiscalité!Y95-D15</f>
        <v>0</v>
      </c>
      <c r="E73" s="129" t="n">
        <f aca="false">Fiscalité!AE95-SCI!E15</f>
        <v>0</v>
      </c>
      <c r="F73" s="129" t="n">
        <f aca="false">Fiscalité!AK95-SCI!F15</f>
        <v>0</v>
      </c>
    </row>
    <row r="74" customFormat="false" ht="15.75" hidden="false" customHeight="false" outlineLevel="0" collapsed="false">
      <c r="B74" s="40" t="s">
        <v>246</v>
      </c>
      <c r="C74" s="143" t="n">
        <f aca="false">C69-C73-C72</f>
        <v>0</v>
      </c>
      <c r="D74" s="143" t="n">
        <f aca="false">D69-D72-D73</f>
        <v>0</v>
      </c>
      <c r="E74" s="143" t="n">
        <f aca="false">E69-E72-E73</f>
        <v>0</v>
      </c>
      <c r="F74" s="143" t="n">
        <f aca="false">F69-F72-F73</f>
        <v>0</v>
      </c>
    </row>
    <row r="82" customFormat="false" ht="15.75" hidden="false" customHeight="false" outlineLevel="0" collapsed="false">
      <c r="B82" s="40" t="s">
        <v>250</v>
      </c>
      <c r="H82" s="40" t="s">
        <v>251</v>
      </c>
    </row>
    <row r="83" customFormat="false" ht="15.75" hidden="false" customHeight="false" outlineLevel="0" collapsed="false">
      <c r="B83" s="1" t="s">
        <v>207</v>
      </c>
      <c r="C83" s="129" t="n">
        <f aca="false">C25</f>
        <v>10680</v>
      </c>
      <c r="H83" s="1" t="s">
        <v>207</v>
      </c>
      <c r="J83" s="129" t="n">
        <f aca="false">C83</f>
        <v>10680</v>
      </c>
    </row>
    <row r="84" customFormat="false" ht="15.75" hidden="false" customHeight="false" outlineLevel="0" collapsed="false">
      <c r="B84" s="1" t="s">
        <v>208</v>
      </c>
      <c r="C84" s="129" t="n">
        <f aca="false">'Coûts et rendement'!F19+'Coûts et rendement'!F20+'Coûts et rendement'!F21+'Coûts et rendement'!F22+'Coûts et rendement'!F23+'Coûts et rendement'!F24+'Coûts et rendement'!F25+'Coûts et rendement'!F26</f>
        <v>3448.4</v>
      </c>
      <c r="H84" s="1" t="s">
        <v>208</v>
      </c>
      <c r="J84" s="129" t="n">
        <f aca="false">C84</f>
        <v>3448.4</v>
      </c>
      <c r="L84" s="129"/>
    </row>
    <row r="85" customFormat="false" ht="15.75" hidden="false" customHeight="false" outlineLevel="0" collapsed="false">
      <c r="B85" s="1" t="s">
        <v>209</v>
      </c>
      <c r="C85" s="152" t="n">
        <f aca="false">SUM(Amortissement!D13:D24)+'Coûts et rendement'!F17</f>
        <v>5243.23967413743</v>
      </c>
      <c r="H85" s="1" t="s">
        <v>209</v>
      </c>
      <c r="J85" s="152" t="n">
        <f aca="false">C85</f>
        <v>5243.23967413743</v>
      </c>
      <c r="L85" s="129"/>
    </row>
    <row r="86" customFormat="false" ht="15.75" hidden="false" customHeight="false" outlineLevel="0" collapsed="false">
      <c r="H86" s="1" t="s">
        <v>252</v>
      </c>
      <c r="J86" s="129" t="n">
        <f aca="false">C53</f>
        <v>240</v>
      </c>
    </row>
    <row r="87" customFormat="false" ht="15.75" hidden="false" customHeight="false" outlineLevel="0" collapsed="false">
      <c r="B87" s="1" t="s">
        <v>253</v>
      </c>
      <c r="C87" s="129" t="n">
        <f aca="false">C83-C84-C85</f>
        <v>1988.36032586257</v>
      </c>
      <c r="D87" s="129"/>
      <c r="H87" s="1" t="s">
        <v>253</v>
      </c>
      <c r="J87" s="129" t="n">
        <f aca="false">J83-J84-J85-J86</f>
        <v>1748.36032586257</v>
      </c>
    </row>
    <row r="89" customFormat="false" ht="15.75" hidden="false" customHeight="false" outlineLevel="0" collapsed="false">
      <c r="C89" s="154" t="s">
        <v>220</v>
      </c>
      <c r="D89" s="155" t="s">
        <v>221</v>
      </c>
      <c r="E89" s="156" t="s">
        <v>222</v>
      </c>
      <c r="F89" s="157" t="s">
        <v>223</v>
      </c>
      <c r="J89" s="154" t="s">
        <v>220</v>
      </c>
      <c r="K89" s="155" t="s">
        <v>221</v>
      </c>
      <c r="L89" s="156" t="s">
        <v>222</v>
      </c>
      <c r="M89" s="157" t="s">
        <v>223</v>
      </c>
      <c r="N89" s="173"/>
    </row>
    <row r="90" customFormat="false" ht="15.75" hidden="false" customHeight="false" outlineLevel="0" collapsed="false">
      <c r="B90" s="1" t="s">
        <v>254</v>
      </c>
      <c r="C90" s="129" t="n">
        <f aca="false">C38-C15</f>
        <v>1339.8285274894</v>
      </c>
      <c r="D90" s="129" t="n">
        <f aca="false">D38-D15</f>
        <v>533.660515186458</v>
      </c>
      <c r="E90" s="129" t="n">
        <f aca="false">E38-E15</f>
        <v>0</v>
      </c>
      <c r="F90" s="129" t="n">
        <f aca="false">F38-F15</f>
        <v>0</v>
      </c>
      <c r="H90" s="40" t="s">
        <v>206</v>
      </c>
      <c r="J90" s="129"/>
      <c r="K90" s="129"/>
      <c r="L90" s="129"/>
      <c r="M90" s="129"/>
      <c r="N90" s="171"/>
    </row>
    <row r="91" customFormat="false" ht="15.75" hidden="false" customHeight="false" outlineLevel="0" collapsed="false">
      <c r="B91" s="40" t="s">
        <v>206</v>
      </c>
      <c r="C91" s="129" t="n">
        <f aca="false">($C$87*C8-C90)/12</f>
        <v>-12.2343609976551</v>
      </c>
      <c r="D91" s="129" t="n">
        <f aca="false">($C$87*D8-D90)/12</f>
        <v>21.8069679298809</v>
      </c>
      <c r="E91" s="129" t="n">
        <f aca="false">($C$87*E8-E90)/12</f>
        <v>0</v>
      </c>
      <c r="F91" s="129" t="n">
        <f aca="false">($C$87*F8-F90)/12</f>
        <v>0</v>
      </c>
      <c r="H91" s="1" t="s">
        <v>255</v>
      </c>
      <c r="J91" s="129" t="n">
        <f aca="false">IF($J$87&gt;0,C66/12,$J$87*C8/12)</f>
        <v>0</v>
      </c>
      <c r="K91" s="129" t="n">
        <f aca="false">IF($J$87&gt;0,D66/12,$J$87*D8/12)</f>
        <v>0</v>
      </c>
      <c r="L91" s="129" t="n">
        <f aca="false">IF($J$87&gt;0,E66/12,$J$87*E8/12)</f>
        <v>0</v>
      </c>
      <c r="M91" s="129" t="n">
        <f aca="false">IF($J$87&gt;0,F66/12,$J$87*F8/12)</f>
        <v>0</v>
      </c>
    </row>
    <row r="92" customFormat="false" ht="15.75" hidden="false" customHeight="false" outlineLevel="0" collapsed="false">
      <c r="H92" s="1" t="s">
        <v>256</v>
      </c>
      <c r="J92" s="129" t="n">
        <f aca="false">IF($J$87&gt;0,C74/12,$J$87*C8/12)</f>
        <v>0</v>
      </c>
      <c r="K92" s="129" t="n">
        <f aca="false">IF($J$87&gt;0,D74/12,$J$87*D8/12)</f>
        <v>0</v>
      </c>
      <c r="L92" s="129" t="n">
        <f aca="false">IF($J$87&gt;0,E74/12,$J$87*E8/12)</f>
        <v>0</v>
      </c>
      <c r="M92" s="129" t="n">
        <f aca="false">IF($J$87&gt;0,F74/12,$J$87*F8/12)</f>
        <v>0</v>
      </c>
    </row>
    <row r="95" customFormat="false" ht="15.75" hidden="false" customHeight="false" outlineLevel="0" collapsed="false">
      <c r="C95" s="129"/>
    </row>
    <row r="96" customFormat="false" ht="15.75" hidden="false" customHeight="false" outlineLevel="0" collapsed="false">
      <c r="C96" s="129"/>
    </row>
    <row r="97" customFormat="false" ht="15.75" hidden="false" customHeight="false" outlineLevel="0" collapsed="false">
      <c r="B97" s="1" t="s">
        <v>257</v>
      </c>
    </row>
    <row r="98" customFormat="false" ht="15.75" hidden="false" customHeight="false" outlineLevel="0" collapsed="false">
      <c r="C98" s="174" t="s">
        <v>220</v>
      </c>
      <c r="D98" s="174" t="s">
        <v>221</v>
      </c>
      <c r="E98" s="174" t="s">
        <v>222</v>
      </c>
      <c r="F98" s="174" t="s">
        <v>223</v>
      </c>
    </row>
    <row r="99" customFormat="false" ht="15.75" hidden="false" customHeight="false" outlineLevel="0" collapsed="false">
      <c r="B99" s="1" t="s">
        <v>258</v>
      </c>
      <c r="C99" s="129" t="n">
        <f aca="false">C91</f>
        <v>-12.2343609976551</v>
      </c>
      <c r="D99" s="129" t="n">
        <f aca="false">D91</f>
        <v>21.8069679298809</v>
      </c>
      <c r="E99" s="129" t="n">
        <f aca="false">E91</f>
        <v>0</v>
      </c>
      <c r="F99" s="129" t="n">
        <f aca="false">F91</f>
        <v>0</v>
      </c>
    </row>
    <row r="100" customFormat="false" ht="15.75" hidden="false" customHeight="false" outlineLevel="0" collapsed="false">
      <c r="B100" s="1" t="s">
        <v>259</v>
      </c>
      <c r="C100" s="129" t="n">
        <f aca="false">J91</f>
        <v>0</v>
      </c>
      <c r="D100" s="129" t="n">
        <f aca="false">K91</f>
        <v>0</v>
      </c>
      <c r="E100" s="129" t="n">
        <f aca="false">L91</f>
        <v>0</v>
      </c>
      <c r="F100" s="129" t="n">
        <f aca="false">M91</f>
        <v>0</v>
      </c>
    </row>
  </sheetData>
  <mergeCells count="3">
    <mergeCell ref="D23:H23"/>
    <mergeCell ref="B24:C24"/>
    <mergeCell ref="B44:C44"/>
  </mergeCells>
  <conditionalFormatting sqref="B29">
    <cfRule type="expression" priority="2" aboveAverage="0" equalAverage="0" bottom="0" percent="0" rank="0" text="" dxfId="19">
      <formula>$C$28&gt;0</formula>
    </cfRule>
    <cfRule type="expression" priority="3" aboveAverage="0" equalAverage="0" bottom="0" percent="0" rank="0" text="" dxfId="20">
      <formula>$C$28&lt;0</formula>
    </cfRule>
  </conditionalFormatting>
  <conditionalFormatting sqref="B50">
    <cfRule type="expression" priority="4" aboveAverage="0" equalAverage="0" bottom="0" percent="0" rank="0" text="" dxfId="21">
      <formula>$C$50&gt;0</formula>
    </cfRule>
    <cfRule type="expression" priority="5" aboveAverage="0" equalAverage="0" bottom="0" percent="0" rank="0" text="" dxfId="22">
      <formula>$C$50&lt;0</formula>
    </cfRule>
  </conditionalFormatting>
  <conditionalFormatting sqref="C29">
    <cfRule type="cellIs" priority="6" operator="greaterThan" aboveAverage="0" equalAverage="0" bottom="0" percent="0" rank="0" text="" dxfId="23">
      <formula>0</formula>
    </cfRule>
    <cfRule type="cellIs" priority="7" operator="lessThanOrEqual" aboveAverage="0" equalAverage="0" bottom="0" percent="0" rank="0" text="" dxfId="24">
      <formula>0</formula>
    </cfRule>
  </conditionalFormatting>
  <conditionalFormatting sqref="C50">
    <cfRule type="cellIs" priority="8" operator="greaterThan" aboveAverage="0" equalAverage="0" bottom="0" percent="0" rank="0" text="" dxfId="25">
      <formula>0</formula>
    </cfRule>
    <cfRule type="cellIs" priority="9" operator="lessThanOrEqual" aboveAverage="0" equalAverage="0" bottom="0" percent="0" rank="0" text="" dxfId="26">
      <formula>0</formula>
    </cfRule>
  </conditionalFormatting>
  <dataValidations count="1">
    <dataValidation allowBlank="true" errorStyle="stop" operator="between" showDropDown="false" showErrorMessage="true" showInputMessage="true" sqref="C11:F11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8" activeCellId="0" sqref="I8"/>
    </sheetView>
  </sheetViews>
  <sheetFormatPr defaultColWidth="11.2578125" defaultRowHeight="15.75" zeroHeight="false" outlineLevelRow="0" outlineLevelCol="0"/>
  <cols>
    <col collapsed="false" customWidth="false" hidden="false" outlineLevel="0" max="1" min="1" style="1" width="11.25"/>
    <col collapsed="false" customWidth="true" hidden="false" outlineLevel="0" max="2" min="2" style="1" width="25.13"/>
    <col collapsed="false" customWidth="false" hidden="false" outlineLevel="0" max="5" min="3" style="1" width="11.25"/>
    <col collapsed="false" customWidth="true" hidden="false" outlineLevel="0" max="6" min="6" style="1" width="9.13"/>
    <col collapsed="false" customWidth="true" hidden="false" outlineLevel="0" max="7" min="7" style="1" width="62.38"/>
    <col collapsed="false" customWidth="true" hidden="false" outlineLevel="0" max="8" min="8" style="1" width="4.25"/>
    <col collapsed="false" customWidth="true" hidden="false" outlineLevel="0" max="9" min="9" style="1" width="12.37"/>
    <col collapsed="false" customWidth="true" hidden="false" outlineLevel="0" max="10" min="10" style="1" width="3.25"/>
    <col collapsed="false" customWidth="true" hidden="false" outlineLevel="0" max="11" min="11" style="1" width="18.13"/>
    <col collapsed="false" customWidth="true" hidden="false" outlineLevel="0" max="12" min="12" style="1" width="3.12"/>
    <col collapsed="false" customWidth="true" hidden="false" outlineLevel="0" max="13" min="13" style="1" width="18.63"/>
    <col collapsed="false" customWidth="false" hidden="false" outlineLevel="0" max="1024" min="14" style="1" width="11.25"/>
  </cols>
  <sheetData>
    <row r="1" customFormat="false" ht="54.75" hidden="false" customHeight="true" outlineLevel="0" collapsed="false">
      <c r="G1" s="175" t="s">
        <v>260</v>
      </c>
      <c r="H1" s="176" t="s">
        <v>261</v>
      </c>
      <c r="I1" s="176"/>
      <c r="J1" s="176" t="s">
        <v>262</v>
      </c>
      <c r="K1" s="176"/>
      <c r="L1" s="176" t="s">
        <v>263</v>
      </c>
      <c r="M1" s="176"/>
    </row>
    <row r="2" customFormat="false" ht="15.75" hidden="false" customHeight="false" outlineLevel="0" collapsed="false">
      <c r="A2" s="177" t="s">
        <v>264</v>
      </c>
      <c r="B2" s="178"/>
      <c r="G2" s="179" t="s">
        <v>265</v>
      </c>
      <c r="H2" s="180" t="s">
        <v>266</v>
      </c>
      <c r="I2" s="181" t="n">
        <f aca="false">IF(C9&gt;0,C9,0)</f>
        <v>4731.03293605016</v>
      </c>
      <c r="J2" s="182" t="s">
        <v>267</v>
      </c>
      <c r="K2" s="181" t="n">
        <f aca="false">IF(C6&lt;C5,IF(IF(C6&lt;C5,C5-C6-C7,C5-C6)&lt;0,IF(ABS(IF(C6&lt;C5,C5-C6-C7,C5-C6))&gt;10700,ABS(IF(C6&lt;C5,C5-C6-C7,C5-C6))-10700,0),0),IF(ABS(C7)&gt;10700,ABS(C7)-10700,0))</f>
        <v>0</v>
      </c>
      <c r="L2" s="183" t="s">
        <v>268</v>
      </c>
      <c r="M2" s="184" t="n">
        <f aca="false">IF(C6&lt;C5,IF(IF(C6&lt;C5,C5-C6-C7,C5-C6)&lt;0,IF(ABS(IF(C6&lt;C5,C5-C6-C7,C5-C6))&gt;10700,10700,ABS(IF(C6&lt;C5,C5-C6-C7,C5-C6))),0),IF(ABS(C7)&gt;10700,10700,ABS(C7)))</f>
        <v>0</v>
      </c>
    </row>
    <row r="3" customFormat="false" ht="15.75" hidden="false" customHeight="false" outlineLevel="0" collapsed="false">
      <c r="B3" s="1" t="s">
        <v>269</v>
      </c>
      <c r="G3" s="179"/>
      <c r="H3" s="185"/>
      <c r="I3" s="186"/>
      <c r="J3" s="185" t="s">
        <v>270</v>
      </c>
      <c r="K3" s="184" t="n">
        <f aca="false">IF(C6&gt;C5,ABS(C5-C6),0)</f>
        <v>0</v>
      </c>
      <c r="L3" s="185" t="s">
        <v>271</v>
      </c>
      <c r="M3" s="184" t="n">
        <f aca="false">IF(AND(C6&lt;C5,IF(C6&lt;C5,C5-C6-C7,C5-C6)&gt;0),ABS(C9),0)</f>
        <v>4731.03293605016</v>
      </c>
    </row>
    <row r="4" customFormat="false" ht="15.75" hidden="false" customHeight="false" outlineLevel="0" collapsed="false">
      <c r="A4" s="1" t="s">
        <v>272</v>
      </c>
    </row>
    <row r="5" customFormat="false" ht="15" hidden="false" customHeight="true" outlineLevel="0" collapsed="false">
      <c r="A5" s="1" t="n">
        <v>702</v>
      </c>
      <c r="B5" s="1" t="s">
        <v>273</v>
      </c>
      <c r="C5" s="187" t="n">
        <f aca="false">Fiscalité!F48</f>
        <v>10680</v>
      </c>
      <c r="G5" s="135" t="s">
        <v>274</v>
      </c>
      <c r="H5" s="185" t="s">
        <v>275</v>
      </c>
      <c r="I5" s="184" t="n">
        <f aca="false">IF((K2+K3)&gt;I2,(K2+K3)-I2,0)</f>
        <v>0</v>
      </c>
    </row>
    <row r="6" customFormat="false" ht="15" hidden="false" customHeight="true" outlineLevel="0" collapsed="false">
      <c r="A6" s="1" t="n">
        <v>703</v>
      </c>
      <c r="B6" s="1" t="s">
        <v>276</v>
      </c>
      <c r="C6" s="187" t="n">
        <f aca="false">Fiscalité!F50</f>
        <v>815.468943949843</v>
      </c>
      <c r="G6" s="135" t="s">
        <v>277</v>
      </c>
      <c r="H6" s="185" t="s">
        <v>278</v>
      </c>
      <c r="I6" s="184" t="n">
        <f aca="false">IF((K2+K3)&gt;I2,M2+M3,(M2+M3)-I2+(K2+K3))</f>
        <v>0</v>
      </c>
    </row>
    <row r="7" customFormat="false" ht="15.75" hidden="false" customHeight="false" outlineLevel="0" collapsed="false">
      <c r="A7" s="1" t="n">
        <v>704</v>
      </c>
      <c r="B7" s="1" t="s">
        <v>279</v>
      </c>
      <c r="C7" s="187" t="n">
        <f aca="false">Fiscalité!F49</f>
        <v>5133.49812</v>
      </c>
      <c r="K7" s="134"/>
    </row>
    <row r="8" customFormat="false" ht="15.75" hidden="false" customHeight="false" outlineLevel="0" collapsed="false">
      <c r="C8" s="187"/>
      <c r="G8" s="135" t="s">
        <v>280</v>
      </c>
      <c r="H8" s="135" t="s">
        <v>281</v>
      </c>
      <c r="I8" s="188" t="n">
        <f aca="false">IF(C9&lt;0,0,IF(C9&gt;0,C9,""))</f>
        <v>4731.03293605016</v>
      </c>
    </row>
    <row r="9" customFormat="false" ht="15.75" hidden="false" customHeight="false" outlineLevel="0" collapsed="false">
      <c r="A9" s="1" t="n">
        <v>706</v>
      </c>
      <c r="B9" s="1" t="s">
        <v>127</v>
      </c>
      <c r="C9" s="187" t="n">
        <f aca="false">C5-C6-C7</f>
        <v>4731.03293605016</v>
      </c>
    </row>
    <row r="10" customFormat="false" ht="15.75" hidden="false" customHeight="false" outlineLevel="0" collapsed="false">
      <c r="C10" s="187"/>
    </row>
    <row r="11" customFormat="false" ht="15.75" hidden="false" customHeight="false" outlineLevel="0" collapsed="false">
      <c r="B11" s="189" t="str">
        <f aca="false">IF(C9&lt;0,"Déficit foncier",IF(C9&gt;0,"Bénéfice foncier",""))</f>
        <v>Bénéfice foncier</v>
      </c>
      <c r="C11" s="190" t="n">
        <f aca="false">ABS(C9)</f>
        <v>4731.03293605016</v>
      </c>
    </row>
    <row r="13" customFormat="false" ht="21" hidden="false" customHeight="true" outlineLevel="0" collapsed="false"/>
    <row r="14" customFormat="false" ht="15.75" hidden="false" customHeight="false" outlineLevel="0" collapsed="false">
      <c r="A14" s="177" t="s">
        <v>282</v>
      </c>
      <c r="B14" s="178"/>
      <c r="G14" s="1" t="s">
        <v>260</v>
      </c>
      <c r="H14" s="1" t="s">
        <v>261</v>
      </c>
      <c r="J14" s="1" t="s">
        <v>262</v>
      </c>
      <c r="L14" s="1" t="s">
        <v>263</v>
      </c>
    </row>
    <row r="15" customFormat="false" ht="15.75" hidden="false" customHeight="false" outlineLevel="0" collapsed="false">
      <c r="G15" s="1" t="s">
        <v>265</v>
      </c>
      <c r="H15" s="1" t="s">
        <v>266</v>
      </c>
      <c r="I15" s="1" t="n">
        <f aca="false">IF(C22&gt;0,C22,0)</f>
        <v>0</v>
      </c>
      <c r="J15" s="1" t="s">
        <v>267</v>
      </c>
      <c r="K15" s="1" t="n">
        <f aca="false">IF(C19&lt;C18,IF(IF(C19&lt;C18,C18-C19-C20,C18-C19)&lt;0,IF(ABS(IF(C19&lt;C18,C18-C19-C20,C18-C19))&gt;10700,ABS(IF(C19&lt;C18,C18-C19-C20,C18-C19))-10700,0),0),IF(ABS(C20)&gt;10700,ABS(C20)-10700,0))</f>
        <v>0</v>
      </c>
      <c r="L15" s="1" t="s">
        <v>268</v>
      </c>
      <c r="M15" s="129" t="n">
        <f aca="false">IF(C19&lt;C18,IF(IF(C19&lt;C18,C18-C19-C20,C18-C19)&lt;0,IF(ABS(IF(C19&lt;C18,C18-C19-C20,C18-C19))&gt;10700,10700,ABS(IF(C19&lt;C18,C18-C19-C20,C18-C19))),0),IF(ABS(C20)&gt;10700,10700,ABS(C20)))</f>
        <v>809.273063949844</v>
      </c>
    </row>
    <row r="16" customFormat="false" ht="15.75" hidden="false" customHeight="false" outlineLevel="0" collapsed="false">
      <c r="B16" s="1" t="s">
        <v>269</v>
      </c>
      <c r="J16" s="1" t="s">
        <v>270</v>
      </c>
      <c r="K16" s="1" t="n">
        <f aca="false">IF(C19&gt;C18,ABS(C18-C19),0)</f>
        <v>0</v>
      </c>
      <c r="L16" s="1" t="s">
        <v>271</v>
      </c>
      <c r="M16" s="1" t="n">
        <f aca="false">IF(AND(C19&lt;C18,IF(C19&lt;C18,C18-C19-C20,C18-C19)&gt;0),ABS(C22),0)</f>
        <v>0</v>
      </c>
    </row>
    <row r="17" customFormat="false" ht="15.75" hidden="false" customHeight="false" outlineLevel="0" collapsed="false">
      <c r="A17" s="1" t="s">
        <v>272</v>
      </c>
    </row>
    <row r="18" customFormat="false" ht="15.75" hidden="false" customHeight="false" outlineLevel="0" collapsed="false">
      <c r="A18" s="1" t="n">
        <v>702</v>
      </c>
      <c r="B18" s="1" t="s">
        <v>273</v>
      </c>
      <c r="C18" s="134" t="n">
        <f aca="false">C5</f>
        <v>10680</v>
      </c>
      <c r="G18" s="1" t="s">
        <v>274</v>
      </c>
      <c r="H18" s="1" t="s">
        <v>275</v>
      </c>
      <c r="I18" s="129" t="n">
        <f aca="false">IF((K15+K16)&gt;I15,(K15+K16)-I15,0)</f>
        <v>0</v>
      </c>
    </row>
    <row r="19" customFormat="false" ht="15.75" hidden="false" customHeight="false" outlineLevel="0" collapsed="false">
      <c r="A19" s="1" t="n">
        <v>703</v>
      </c>
      <c r="B19" s="1" t="s">
        <v>276</v>
      </c>
      <c r="C19" s="134" t="n">
        <f aca="false">C6</f>
        <v>815.468943949843</v>
      </c>
      <c r="G19" s="1" t="s">
        <v>277</v>
      </c>
      <c r="H19" s="1" t="s">
        <v>278</v>
      </c>
      <c r="I19" s="129" t="n">
        <f aca="false">IF((K15+K16)&gt;I15,M15+M16,(M15+M16)-I15+(K15+K16))</f>
        <v>809.273063949844</v>
      </c>
    </row>
    <row r="20" customFormat="false" ht="15.75" hidden="false" customHeight="false" outlineLevel="0" collapsed="false">
      <c r="A20" s="1" t="n">
        <v>704</v>
      </c>
      <c r="B20" s="1" t="s">
        <v>283</v>
      </c>
      <c r="C20" s="134" t="n">
        <f aca="false">C7+Fiscalité!F72</f>
        <v>10673.80412</v>
      </c>
    </row>
    <row r="21" customFormat="false" ht="15.75" hidden="false" customHeight="false" outlineLevel="0" collapsed="false">
      <c r="C21" s="129"/>
      <c r="G21" s="1" t="s">
        <v>280</v>
      </c>
      <c r="H21" s="1" t="s">
        <v>281</v>
      </c>
      <c r="I21" s="1" t="n">
        <f aca="false">IF(C22&lt;0,0,IF(C22&gt;0,C22,""))</f>
        <v>0</v>
      </c>
    </row>
    <row r="22" customFormat="false" ht="15.75" hidden="false" customHeight="false" outlineLevel="0" collapsed="false">
      <c r="A22" s="1" t="n">
        <v>706</v>
      </c>
      <c r="B22" s="1" t="s">
        <v>127</v>
      </c>
      <c r="C22" s="129" t="n">
        <f aca="false">C18-C19-C20</f>
        <v>-809.273063949844</v>
      </c>
    </row>
    <row r="23" customFormat="false" ht="15.75" hidden="false" customHeight="false" outlineLevel="0" collapsed="false">
      <c r="C23" s="129"/>
    </row>
    <row r="24" customFormat="false" ht="15.75" hidden="false" customHeight="false" outlineLevel="0" collapsed="false">
      <c r="B24" s="1" t="str">
        <f aca="false">IF(C22&lt;0,"Déficit foncier",IF(C22&gt;0,"Bénéfice foncier",""))</f>
        <v>Déficit foncier</v>
      </c>
      <c r="C24" s="129" t="n">
        <f aca="false">ABS(C22)</f>
        <v>809.273063949844</v>
      </c>
    </row>
  </sheetData>
  <mergeCells count="4">
    <mergeCell ref="H1:I1"/>
    <mergeCell ref="J1:K1"/>
    <mergeCell ref="L1:M1"/>
    <mergeCell ref="G2:G3"/>
  </mergeCells>
  <conditionalFormatting sqref="B11:C11">
    <cfRule type="expression" priority="2" aboveAverage="0" equalAverage="0" bottom="0" percent="0" rank="0" text="" dxfId="27">
      <formula>$C$9&gt;0</formula>
    </cfRule>
    <cfRule type="expression" priority="3" aboveAverage="0" equalAverage="0" bottom="0" percent="0" rank="0" text="" dxfId="28">
      <formula>$C$9&lt;0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BE14F"/>
    <pageSetUpPr fitToPage="false"/>
  </sheetPr>
  <dimension ref="B6:AK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8" activeCellId="0" sqref="R18"/>
    </sheetView>
  </sheetViews>
  <sheetFormatPr defaultColWidth="11.0078125" defaultRowHeight="15.75" zeroHeight="false" outlineLevelRow="0" outlineLevelCol="0"/>
  <cols>
    <col collapsed="false" customWidth="false" hidden="false" outlineLevel="0" max="1" min="1" style="1" width="11"/>
    <col collapsed="false" customWidth="true" hidden="false" outlineLevel="0" max="2" min="2" style="1" width="19"/>
    <col collapsed="false" customWidth="false" hidden="false" outlineLevel="0" max="1024" min="3" style="1" width="11"/>
  </cols>
  <sheetData>
    <row r="6" customFormat="false" ht="15.75" hidden="false" customHeight="false" outlineLevel="0" collapsed="false">
      <c r="B6" s="1" t="s">
        <v>284</v>
      </c>
      <c r="D6" s="129" t="n">
        <v>150000</v>
      </c>
    </row>
    <row r="7" customFormat="false" ht="15.75" hidden="false" customHeight="false" outlineLevel="0" collapsed="false">
      <c r="B7" s="1" t="s">
        <v>285</v>
      </c>
      <c r="D7" s="143" t="n">
        <v>190000</v>
      </c>
    </row>
    <row r="8" customFormat="false" ht="15.75" hidden="false" customHeight="false" outlineLevel="0" collapsed="false">
      <c r="B8" s="1" t="s">
        <v>286</v>
      </c>
      <c r="D8" s="129" t="n">
        <f aca="false">D7-D6</f>
        <v>40000</v>
      </c>
    </row>
    <row r="9" customFormat="false" ht="15.75" hidden="false" customHeight="false" outlineLevel="0" collapsed="false">
      <c r="B9" s="1" t="s">
        <v>287</v>
      </c>
      <c r="D9" s="143" t="n">
        <f aca="false">D8-Notaire!I15-'Coûts et rendement'!$C$20-'Coûts et rendement'!$C$21</f>
        <v>29330.94</v>
      </c>
    </row>
    <row r="23" customFormat="false" ht="15.75" hidden="false" customHeight="false" outlineLevel="0" collapsed="false">
      <c r="Y23" s="129"/>
    </row>
    <row r="24" customFormat="false" ht="15.75" hidden="false" customHeight="false" outlineLevel="0" collapsed="false">
      <c r="O24" s="129"/>
      <c r="Y24" s="129"/>
    </row>
    <row r="25" customFormat="false" ht="15.75" hidden="false" customHeight="false" outlineLevel="0" collapsed="false">
      <c r="B25" s="1" t="s">
        <v>288</v>
      </c>
      <c r="D25" s="40" t="s">
        <v>289</v>
      </c>
      <c r="E25" s="40"/>
      <c r="F25" s="40" t="s">
        <v>290</v>
      </c>
      <c r="G25" s="40" t="s">
        <v>291</v>
      </c>
      <c r="H25" s="40" t="s">
        <v>292</v>
      </c>
      <c r="I25" s="40" t="s">
        <v>293</v>
      </c>
      <c r="J25" s="40" t="s">
        <v>294</v>
      </c>
      <c r="K25" s="40" t="s">
        <v>295</v>
      </c>
      <c r="L25" s="40" t="s">
        <v>296</v>
      </c>
      <c r="M25" s="40" t="s">
        <v>297</v>
      </c>
      <c r="N25" s="40" t="s">
        <v>298</v>
      </c>
      <c r="O25" s="40" t="s">
        <v>299</v>
      </c>
      <c r="P25" s="40" t="s">
        <v>300</v>
      </c>
      <c r="Q25" s="40" t="s">
        <v>301</v>
      </c>
      <c r="R25" s="40" t="s">
        <v>302</v>
      </c>
      <c r="S25" s="40" t="s">
        <v>303</v>
      </c>
      <c r="T25" s="40" t="s">
        <v>304</v>
      </c>
      <c r="U25" s="40" t="s">
        <v>305</v>
      </c>
      <c r="V25" s="40" t="s">
        <v>306</v>
      </c>
      <c r="W25" s="40" t="s">
        <v>307</v>
      </c>
      <c r="X25" s="40" t="s">
        <v>308</v>
      </c>
      <c r="Y25" s="40" t="s">
        <v>309</v>
      </c>
      <c r="Z25" s="40" t="s">
        <v>310</v>
      </c>
      <c r="AA25" s="40" t="s">
        <v>311</v>
      </c>
      <c r="AB25" s="40" t="s">
        <v>312</v>
      </c>
      <c r="AC25" s="40" t="s">
        <v>313</v>
      </c>
      <c r="AD25" s="40" t="s">
        <v>314</v>
      </c>
      <c r="AE25" s="40" t="s">
        <v>315</v>
      </c>
      <c r="AF25" s="40" t="s">
        <v>316</v>
      </c>
      <c r="AG25" s="40" t="s">
        <v>317</v>
      </c>
      <c r="AH25" s="40" t="s">
        <v>318</v>
      </c>
      <c r="AI25" s="40" t="s">
        <v>319</v>
      </c>
      <c r="AJ25" s="40" t="s">
        <v>320</v>
      </c>
      <c r="AK25" s="40" t="s">
        <v>321</v>
      </c>
    </row>
    <row r="26" customFormat="false" ht="15.75" hidden="false" customHeight="false" outlineLevel="0" collapsed="false">
      <c r="B26" s="191" t="s">
        <v>322</v>
      </c>
      <c r="C26" s="192"/>
      <c r="D26" s="193" t="n">
        <f aca="false">D9*D40</f>
        <v>0</v>
      </c>
      <c r="E26" s="193" t="n">
        <f aca="false">D9*D40</f>
        <v>0</v>
      </c>
      <c r="F26" s="193" t="n">
        <f aca="false">D9*D40</f>
        <v>0</v>
      </c>
      <c r="G26" s="193" t="n">
        <f aca="false">D9*D40</f>
        <v>0</v>
      </c>
      <c r="H26" s="193" t="n">
        <f aca="false">D9*D40</f>
        <v>0</v>
      </c>
      <c r="I26" s="193" t="n">
        <f aca="false">D9*D40</f>
        <v>0</v>
      </c>
      <c r="J26" s="193" t="n">
        <f aca="false">D9*D40</f>
        <v>0</v>
      </c>
      <c r="K26" s="193" t="n">
        <f aca="false">D9*D41</f>
        <v>1759.8564</v>
      </c>
      <c r="L26" s="193" t="n">
        <f aca="false">D9*D41</f>
        <v>1759.8564</v>
      </c>
      <c r="M26" s="193" t="n">
        <f aca="false">D9*D41</f>
        <v>1759.8564</v>
      </c>
      <c r="N26" s="193" t="n">
        <f aca="false">D9*D41</f>
        <v>1759.8564</v>
      </c>
      <c r="O26" s="193" t="n">
        <f aca="false">$D$9*$D$41</f>
        <v>1759.8564</v>
      </c>
      <c r="P26" s="193" t="n">
        <f aca="false">$D$9*$D$41</f>
        <v>1759.8564</v>
      </c>
      <c r="Q26" s="193" t="n">
        <f aca="false">$D$9*$D$41</f>
        <v>1759.8564</v>
      </c>
      <c r="R26" s="193" t="n">
        <f aca="false">$D$9*$D$41</f>
        <v>1759.8564</v>
      </c>
      <c r="S26" s="193" t="n">
        <f aca="false">$D$9*$D$41</f>
        <v>1759.8564</v>
      </c>
      <c r="T26" s="193" t="n">
        <f aca="false">$D$9*$D$41</f>
        <v>1759.8564</v>
      </c>
      <c r="U26" s="193" t="n">
        <f aca="false">$D$9*$D$41</f>
        <v>1759.8564</v>
      </c>
      <c r="V26" s="193" t="n">
        <f aca="false">$D$9*$D$41</f>
        <v>1759.8564</v>
      </c>
      <c r="W26" s="193" t="n">
        <f aca="false">$D$9*$D$41</f>
        <v>1759.8564</v>
      </c>
      <c r="X26" s="193" t="n">
        <f aca="false">$D$9*$D$41</f>
        <v>1759.8564</v>
      </c>
      <c r="Y26" s="193" t="n">
        <f aca="false">$D$9*$D$41</f>
        <v>1759.8564</v>
      </c>
      <c r="Z26" s="193" t="n">
        <f aca="false">$D$9*$D$41</f>
        <v>1759.8564</v>
      </c>
      <c r="AA26" s="193" t="n">
        <f aca="false">$D$9*$D$42</f>
        <v>1173.2376</v>
      </c>
      <c r="AB26" s="193" t="n">
        <f aca="false">$D$9*0</f>
        <v>0</v>
      </c>
      <c r="AC26" s="193" t="n">
        <f aca="false">$D$9*0</f>
        <v>0</v>
      </c>
      <c r="AD26" s="193" t="n">
        <f aca="false">$D$9*0</f>
        <v>0</v>
      </c>
      <c r="AE26" s="193" t="n">
        <f aca="false">$D$9*0</f>
        <v>0</v>
      </c>
      <c r="AF26" s="193" t="n">
        <f aca="false">$D$9*0</f>
        <v>0</v>
      </c>
      <c r="AG26" s="193" t="n">
        <f aca="false">$D$9*0</f>
        <v>0</v>
      </c>
      <c r="AH26" s="193" t="n">
        <f aca="false">$D$9*0</f>
        <v>0</v>
      </c>
      <c r="AI26" s="193" t="n">
        <f aca="false">$D$9*0</f>
        <v>0</v>
      </c>
      <c r="AJ26" s="193" t="n">
        <f aca="false">$D$9*0</f>
        <v>0</v>
      </c>
      <c r="AK26" s="193" t="n">
        <f aca="false">$D$9*0</f>
        <v>0</v>
      </c>
    </row>
    <row r="27" customFormat="false" ht="15.75" hidden="false" customHeight="false" outlineLevel="0" collapsed="false">
      <c r="B27" s="191" t="s">
        <v>323</v>
      </c>
      <c r="C27" s="192"/>
      <c r="D27" s="193" t="n">
        <f aca="false">D26</f>
        <v>0</v>
      </c>
      <c r="E27" s="193" t="n">
        <f aca="false">D27+E26</f>
        <v>0</v>
      </c>
      <c r="F27" s="193" t="n">
        <f aca="false">E27+F26</f>
        <v>0</v>
      </c>
      <c r="G27" s="193" t="n">
        <f aca="false">F27+G26</f>
        <v>0</v>
      </c>
      <c r="H27" s="193" t="n">
        <f aca="false">G27+H26</f>
        <v>0</v>
      </c>
      <c r="I27" s="193" t="n">
        <f aca="false">H27+I26</f>
        <v>0</v>
      </c>
      <c r="J27" s="193" t="n">
        <f aca="false">I27+J26</f>
        <v>0</v>
      </c>
      <c r="K27" s="193" t="n">
        <f aca="false">J27+K26</f>
        <v>1759.8564</v>
      </c>
      <c r="L27" s="193" t="n">
        <f aca="false">K27+L26</f>
        <v>3519.7128</v>
      </c>
      <c r="M27" s="193" t="n">
        <f aca="false">L27+M26</f>
        <v>5279.5692</v>
      </c>
      <c r="N27" s="193" t="n">
        <f aca="false">M27+N26</f>
        <v>7039.4256</v>
      </c>
      <c r="O27" s="193" t="n">
        <f aca="false">N27+O26</f>
        <v>8799.282</v>
      </c>
      <c r="P27" s="193" t="n">
        <f aca="false">O27+P26</f>
        <v>10559.1384</v>
      </c>
      <c r="Q27" s="193" t="n">
        <f aca="false">P27+Q26</f>
        <v>12318.9948</v>
      </c>
      <c r="R27" s="193" t="n">
        <f aca="false">Q27+R26</f>
        <v>14078.8512</v>
      </c>
      <c r="S27" s="193" t="n">
        <f aca="false">R27+S26</f>
        <v>15838.7076</v>
      </c>
      <c r="T27" s="193" t="n">
        <f aca="false">S27+T26</f>
        <v>17598.564</v>
      </c>
      <c r="U27" s="193" t="n">
        <f aca="false">T27+U26</f>
        <v>19358.4204</v>
      </c>
      <c r="V27" s="193" t="n">
        <f aca="false">U27+V26</f>
        <v>21118.2768</v>
      </c>
      <c r="W27" s="193" t="n">
        <f aca="false">V27+W26</f>
        <v>22878.1332</v>
      </c>
      <c r="X27" s="193" t="n">
        <f aca="false">W27+X26</f>
        <v>24637.9896</v>
      </c>
      <c r="Y27" s="193" t="n">
        <f aca="false">X27+Y26</f>
        <v>26397.846</v>
      </c>
      <c r="Z27" s="193" t="n">
        <f aca="false">Y27+Z26</f>
        <v>28157.7024</v>
      </c>
      <c r="AA27" s="193" t="n">
        <f aca="false">Z27+AA26</f>
        <v>29330.94</v>
      </c>
      <c r="AB27" s="193" t="n">
        <f aca="false">AA27+AB26</f>
        <v>29330.94</v>
      </c>
      <c r="AC27" s="193" t="n">
        <f aca="false">AB27+AC26</f>
        <v>29330.94</v>
      </c>
      <c r="AD27" s="193" t="n">
        <f aca="false">AC27+AD26</f>
        <v>29330.94</v>
      </c>
      <c r="AE27" s="193" t="n">
        <f aca="false">AD27+AE26</f>
        <v>29330.94</v>
      </c>
      <c r="AF27" s="193" t="n">
        <f aca="false">AE27+AF26</f>
        <v>29330.94</v>
      </c>
      <c r="AG27" s="193" t="n">
        <f aca="false">AF27+AG26</f>
        <v>29330.94</v>
      </c>
      <c r="AH27" s="193" t="n">
        <f aca="false">AG27+AH26</f>
        <v>29330.94</v>
      </c>
      <c r="AI27" s="193" t="n">
        <f aca="false">AH27+AI26</f>
        <v>29330.94</v>
      </c>
      <c r="AJ27" s="193" t="n">
        <f aca="false">AI27+AJ26</f>
        <v>29330.94</v>
      </c>
      <c r="AK27" s="193" t="n">
        <f aca="false">AJ27+AK26</f>
        <v>29330.94</v>
      </c>
    </row>
    <row r="28" customFormat="false" ht="15.75" hidden="false" customHeight="false" outlineLevel="0" collapsed="false">
      <c r="B28" s="191" t="s">
        <v>324</v>
      </c>
      <c r="C28" s="192"/>
      <c r="D28" s="193" t="n">
        <f aca="false">$D$9-D27</f>
        <v>29330.94</v>
      </c>
      <c r="E28" s="193" t="n">
        <f aca="false">$D$9-E27</f>
        <v>29330.94</v>
      </c>
      <c r="F28" s="193" t="n">
        <f aca="false">$D$9-F27</f>
        <v>29330.94</v>
      </c>
      <c r="G28" s="193" t="n">
        <f aca="false">$D$9-G27</f>
        <v>29330.94</v>
      </c>
      <c r="H28" s="193" t="n">
        <f aca="false">$D$9-H27</f>
        <v>29330.94</v>
      </c>
      <c r="I28" s="193" t="n">
        <f aca="false">$D$9-I27</f>
        <v>29330.94</v>
      </c>
      <c r="J28" s="193" t="n">
        <f aca="false">$D$9-J27</f>
        <v>29330.94</v>
      </c>
      <c r="K28" s="193" t="n">
        <f aca="false">$D$9-K27</f>
        <v>27571.0836</v>
      </c>
      <c r="L28" s="193" t="n">
        <f aca="false">$D$9-L27</f>
        <v>25811.2272</v>
      </c>
      <c r="M28" s="193" t="n">
        <f aca="false">$D$9-M27</f>
        <v>24051.3708</v>
      </c>
      <c r="N28" s="193" t="n">
        <f aca="false">$D$9-N27</f>
        <v>22291.5144</v>
      </c>
      <c r="O28" s="193" t="n">
        <f aca="false">$D$9-O27</f>
        <v>20531.658</v>
      </c>
      <c r="P28" s="193" t="n">
        <f aca="false">$D$9-P27</f>
        <v>18771.8016</v>
      </c>
      <c r="Q28" s="193" t="n">
        <f aca="false">$D$9-Q27</f>
        <v>17011.9452</v>
      </c>
      <c r="R28" s="193" t="n">
        <f aca="false">$D$9-R27</f>
        <v>15252.0888</v>
      </c>
      <c r="S28" s="193" t="n">
        <f aca="false">$D$9-S27</f>
        <v>13492.2324</v>
      </c>
      <c r="T28" s="193" t="n">
        <f aca="false">$D$9-T27</f>
        <v>11732.376</v>
      </c>
      <c r="U28" s="193" t="n">
        <f aca="false">$D$9-U27</f>
        <v>9972.5196</v>
      </c>
      <c r="V28" s="193" t="n">
        <f aca="false">$D$9-V27</f>
        <v>8212.6632</v>
      </c>
      <c r="W28" s="193" t="n">
        <f aca="false">$D$9-W27</f>
        <v>6452.8068</v>
      </c>
      <c r="X28" s="193" t="n">
        <f aca="false">$D$9-X27</f>
        <v>4692.9504</v>
      </c>
      <c r="Y28" s="193" t="n">
        <f aca="false">$D$9-Y27</f>
        <v>2933.094</v>
      </c>
      <c r="Z28" s="193" t="n">
        <f aca="false">$D$9-Z27</f>
        <v>1173.2376</v>
      </c>
      <c r="AA28" s="193" t="n">
        <f aca="false">$D$9-AA27</f>
        <v>0</v>
      </c>
      <c r="AB28" s="193" t="n">
        <f aca="false">$D$9-AB27</f>
        <v>0</v>
      </c>
      <c r="AC28" s="193" t="n">
        <f aca="false">$D$9-AC27</f>
        <v>0</v>
      </c>
      <c r="AD28" s="193" t="n">
        <f aca="false">$D$9-AD27</f>
        <v>0</v>
      </c>
      <c r="AE28" s="193" t="n">
        <f aca="false">$D$9-AE27</f>
        <v>0</v>
      </c>
      <c r="AF28" s="193" t="n">
        <f aca="false">$D$9-AF27</f>
        <v>0</v>
      </c>
      <c r="AG28" s="193" t="n">
        <f aca="false">$D$9-AG27</f>
        <v>0</v>
      </c>
      <c r="AH28" s="193" t="n">
        <f aca="false">$D$9-AH27</f>
        <v>0</v>
      </c>
      <c r="AI28" s="193" t="n">
        <f aca="false">$D$9-AI27</f>
        <v>0</v>
      </c>
      <c r="AJ28" s="193" t="n">
        <f aca="false">$D$9-AJ27</f>
        <v>0</v>
      </c>
      <c r="AK28" s="193" t="n">
        <f aca="false">$D$9-AK27</f>
        <v>0</v>
      </c>
    </row>
    <row r="29" customFormat="false" ht="15.75" hidden="false" customHeight="false" outlineLevel="0" collapsed="false">
      <c r="B29" s="191" t="s">
        <v>325</v>
      </c>
      <c r="C29" s="192"/>
      <c r="D29" s="193" t="n">
        <f aca="false">D28*$E$46</f>
        <v>5572.8786</v>
      </c>
      <c r="E29" s="193" t="n">
        <f aca="false">E28*$E$46</f>
        <v>5572.8786</v>
      </c>
      <c r="F29" s="193" t="n">
        <f aca="false">F28*$E$46</f>
        <v>5572.8786</v>
      </c>
      <c r="G29" s="193" t="n">
        <f aca="false">G28*$E$46</f>
        <v>5572.8786</v>
      </c>
      <c r="H29" s="193" t="n">
        <f aca="false">H28*$E$46</f>
        <v>5572.8786</v>
      </c>
      <c r="I29" s="193" t="n">
        <f aca="false">I28*$E$46</f>
        <v>5572.8786</v>
      </c>
      <c r="J29" s="193" t="n">
        <f aca="false">J28*$E$46</f>
        <v>5572.8786</v>
      </c>
      <c r="K29" s="193" t="n">
        <f aca="false">K28*$E$46</f>
        <v>5238.505884</v>
      </c>
      <c r="L29" s="193" t="n">
        <f aca="false">L28*$E$46</f>
        <v>4904.133168</v>
      </c>
      <c r="M29" s="193" t="n">
        <f aca="false">M28*$E$46</f>
        <v>4569.760452</v>
      </c>
      <c r="N29" s="193" t="n">
        <f aca="false">N28*$E$46</f>
        <v>4235.387736</v>
      </c>
      <c r="O29" s="193" t="n">
        <f aca="false">O28*$E$46</f>
        <v>3901.01502</v>
      </c>
      <c r="P29" s="193" t="n">
        <f aca="false">P28*$E$46</f>
        <v>3566.642304</v>
      </c>
      <c r="Q29" s="193" t="n">
        <f aca="false">Q28*$E$46</f>
        <v>3232.269588</v>
      </c>
      <c r="R29" s="193" t="n">
        <f aca="false">R28*$E$46</f>
        <v>2897.896872</v>
      </c>
      <c r="S29" s="193" t="n">
        <f aca="false">S28*$E$46</f>
        <v>2563.524156</v>
      </c>
      <c r="T29" s="193" t="n">
        <f aca="false">T28*$E$46</f>
        <v>2229.15144</v>
      </c>
      <c r="U29" s="193" t="n">
        <f aca="false">U28*$E$46</f>
        <v>1894.778724</v>
      </c>
      <c r="V29" s="193" t="n">
        <f aca="false">V28*$E$46</f>
        <v>1560.406008</v>
      </c>
      <c r="W29" s="193" t="n">
        <f aca="false">W28*$E$46</f>
        <v>1226.033292</v>
      </c>
      <c r="X29" s="193" t="n">
        <f aca="false">X28*$E$46</f>
        <v>891.660576</v>
      </c>
      <c r="Y29" s="193" t="n">
        <f aca="false">Y28*$E$46</f>
        <v>557.28786</v>
      </c>
      <c r="Z29" s="193" t="n">
        <f aca="false">Z28*$E$46</f>
        <v>222.915143999999</v>
      </c>
      <c r="AA29" s="193" t="n">
        <f aca="false">AA28*$E$46</f>
        <v>0</v>
      </c>
      <c r="AB29" s="193" t="n">
        <f aca="false">AB28*$E$46</f>
        <v>0</v>
      </c>
      <c r="AC29" s="193" t="n">
        <f aca="false">AC28*$E$46</f>
        <v>0</v>
      </c>
      <c r="AD29" s="193" t="n">
        <f aca="false">AD28*$E$46</f>
        <v>0</v>
      </c>
      <c r="AE29" s="193" t="n">
        <f aca="false">AE28*$E$46</f>
        <v>0</v>
      </c>
      <c r="AF29" s="193" t="n">
        <f aca="false">AF28*$E$46</f>
        <v>0</v>
      </c>
      <c r="AG29" s="193" t="n">
        <f aca="false">AG28*$E$46</f>
        <v>0</v>
      </c>
      <c r="AH29" s="193" t="n">
        <f aca="false">AH28*$E$46</f>
        <v>0</v>
      </c>
      <c r="AI29" s="193" t="n">
        <f aca="false">AI28*$E$46</f>
        <v>0</v>
      </c>
      <c r="AJ29" s="193" t="n">
        <f aca="false">AJ28*$E$46</f>
        <v>0</v>
      </c>
      <c r="AK29" s="193" t="n">
        <f aca="false">AK28*$E$46</f>
        <v>0</v>
      </c>
    </row>
    <row r="30" customFormat="false" ht="15.75" hidden="false" customHeight="false" outlineLevel="0" collapsed="false">
      <c r="B30" s="194" t="s">
        <v>326</v>
      </c>
      <c r="C30" s="195"/>
      <c r="D30" s="196" t="n">
        <f aca="false">D9*E40</f>
        <v>0</v>
      </c>
      <c r="E30" s="196" t="n">
        <f aca="false">D9*E40</f>
        <v>0</v>
      </c>
      <c r="F30" s="196" t="n">
        <f aca="false">D9*E40</f>
        <v>0</v>
      </c>
      <c r="G30" s="196" t="n">
        <f aca="false">D9*E40</f>
        <v>0</v>
      </c>
      <c r="H30" s="196" t="n">
        <f aca="false">D9*E40</f>
        <v>0</v>
      </c>
      <c r="I30" s="196" t="n">
        <f aca="false">D9*E40</f>
        <v>0</v>
      </c>
      <c r="J30" s="196" t="n">
        <f aca="false">D9*E40</f>
        <v>0</v>
      </c>
      <c r="K30" s="196" t="n">
        <f aca="false">D9*E41</f>
        <v>483.96051</v>
      </c>
      <c r="L30" s="196" t="n">
        <f aca="false">D9*E41</f>
        <v>483.96051</v>
      </c>
      <c r="M30" s="196" t="n">
        <f aca="false">D9*E41</f>
        <v>483.96051</v>
      </c>
      <c r="N30" s="196" t="n">
        <f aca="false">D9*E41</f>
        <v>483.96051</v>
      </c>
      <c r="O30" s="196" t="n">
        <f aca="false">$D$9*$E$41</f>
        <v>483.96051</v>
      </c>
      <c r="P30" s="196" t="n">
        <f aca="false">$D$9*$E$41</f>
        <v>483.96051</v>
      </c>
      <c r="Q30" s="196" t="n">
        <f aca="false">$D$9*$E$41</f>
        <v>483.96051</v>
      </c>
      <c r="R30" s="196" t="n">
        <f aca="false">$D$9*$E$41</f>
        <v>483.96051</v>
      </c>
      <c r="S30" s="196" t="n">
        <f aca="false">$D$9*$E$41</f>
        <v>483.96051</v>
      </c>
      <c r="T30" s="196" t="n">
        <f aca="false">$D$9*$E$41</f>
        <v>483.96051</v>
      </c>
      <c r="U30" s="196" t="n">
        <f aca="false">$D$9*$E$41</f>
        <v>483.96051</v>
      </c>
      <c r="V30" s="196" t="n">
        <f aca="false">$D$9*$E$41</f>
        <v>483.96051</v>
      </c>
      <c r="W30" s="196" t="n">
        <f aca="false">$D$9*$E$41</f>
        <v>483.96051</v>
      </c>
      <c r="X30" s="196" t="n">
        <f aca="false">$D$9*$E$41</f>
        <v>483.96051</v>
      </c>
      <c r="Y30" s="196" t="n">
        <f aca="false">$D$9*$E$41</f>
        <v>483.96051</v>
      </c>
      <c r="Z30" s="196" t="n">
        <f aca="false">$D$9*$E$41</f>
        <v>483.96051</v>
      </c>
      <c r="AA30" s="196" t="n">
        <f aca="false">$D$9*$E$42</f>
        <v>469.29504</v>
      </c>
      <c r="AB30" s="196" t="n">
        <f aca="false">$D$9*$E$43</f>
        <v>2639.7846</v>
      </c>
      <c r="AC30" s="196" t="n">
        <f aca="false">$D$9*$E$43</f>
        <v>2639.7846</v>
      </c>
      <c r="AD30" s="196" t="n">
        <f aca="false">$D$9*$E$43</f>
        <v>2639.7846</v>
      </c>
      <c r="AE30" s="196" t="n">
        <f aca="false">$D$9*$E$43</f>
        <v>2639.7846</v>
      </c>
      <c r="AF30" s="196" t="n">
        <f aca="false">$D$9*$E$43</f>
        <v>2639.7846</v>
      </c>
      <c r="AG30" s="196" t="n">
        <f aca="false">$D$9*$E$43</f>
        <v>2639.7846</v>
      </c>
      <c r="AH30" s="196" t="n">
        <f aca="false">$D$9*$E$43</f>
        <v>2639.7846</v>
      </c>
      <c r="AI30" s="196" t="n">
        <f aca="false">$D$9*$E$43</f>
        <v>2639.7846</v>
      </c>
      <c r="AJ30" s="196" t="n">
        <f aca="false">$D$9*0</f>
        <v>0</v>
      </c>
      <c r="AK30" s="196" t="n">
        <f aca="false">$D$9*0</f>
        <v>0</v>
      </c>
    </row>
    <row r="31" customFormat="false" ht="15.75" hidden="false" customHeight="false" outlineLevel="0" collapsed="false">
      <c r="B31" s="194" t="s">
        <v>327</v>
      </c>
      <c r="C31" s="195"/>
      <c r="D31" s="196" t="n">
        <f aca="false">D30</f>
        <v>0</v>
      </c>
      <c r="E31" s="196" t="n">
        <f aca="false">D31+E30</f>
        <v>0</v>
      </c>
      <c r="F31" s="196" t="n">
        <f aca="false">E31+F30</f>
        <v>0</v>
      </c>
      <c r="G31" s="196" t="n">
        <f aca="false">F31+G30</f>
        <v>0</v>
      </c>
      <c r="H31" s="196" t="n">
        <f aca="false">G31+H30</f>
        <v>0</v>
      </c>
      <c r="I31" s="196" t="n">
        <f aca="false">H31+I30</f>
        <v>0</v>
      </c>
      <c r="J31" s="196" t="n">
        <f aca="false">I31+J30</f>
        <v>0</v>
      </c>
      <c r="K31" s="196" t="n">
        <f aca="false">J31+K30</f>
        <v>483.96051</v>
      </c>
      <c r="L31" s="196" t="n">
        <f aca="false">K31+L30</f>
        <v>967.92102</v>
      </c>
      <c r="M31" s="196" t="n">
        <f aca="false">L31+M30</f>
        <v>1451.88153</v>
      </c>
      <c r="N31" s="196" t="n">
        <f aca="false">M31+N30</f>
        <v>1935.84204</v>
      </c>
      <c r="O31" s="196" t="n">
        <f aca="false">N31+O30</f>
        <v>2419.80255</v>
      </c>
      <c r="P31" s="196" t="n">
        <f aca="false">O31+P30</f>
        <v>2903.76306</v>
      </c>
      <c r="Q31" s="196" t="n">
        <f aca="false">P31+Q30</f>
        <v>3387.72357</v>
      </c>
      <c r="R31" s="196" t="n">
        <f aca="false">Q31+R30</f>
        <v>3871.68408</v>
      </c>
      <c r="S31" s="196" t="n">
        <f aca="false">R31+S30</f>
        <v>4355.64459</v>
      </c>
      <c r="T31" s="196" t="n">
        <f aca="false">S31+T30</f>
        <v>4839.6051</v>
      </c>
      <c r="U31" s="196" t="n">
        <f aca="false">T31+U30</f>
        <v>5323.56561</v>
      </c>
      <c r="V31" s="196" t="n">
        <f aca="false">U31+V30</f>
        <v>5807.52612</v>
      </c>
      <c r="W31" s="196" t="n">
        <f aca="false">V31+W30</f>
        <v>6291.48663</v>
      </c>
      <c r="X31" s="196" t="n">
        <f aca="false">W31+X30</f>
        <v>6775.44714</v>
      </c>
      <c r="Y31" s="196" t="n">
        <f aca="false">X31+Y30</f>
        <v>7259.40765</v>
      </c>
      <c r="Z31" s="196" t="n">
        <f aca="false">Y31+Z30</f>
        <v>7743.36816</v>
      </c>
      <c r="AA31" s="196" t="n">
        <f aca="false">Z31+AA30</f>
        <v>8212.6632</v>
      </c>
      <c r="AB31" s="196" t="n">
        <f aca="false">AA31+AB30</f>
        <v>10852.4478</v>
      </c>
      <c r="AC31" s="196" t="n">
        <f aca="false">AB31+AC30</f>
        <v>13492.2324</v>
      </c>
      <c r="AD31" s="196" t="n">
        <f aca="false">AC31+AD30</f>
        <v>16132.017</v>
      </c>
      <c r="AE31" s="196" t="n">
        <f aca="false">AD31+AE30</f>
        <v>18771.8016</v>
      </c>
      <c r="AF31" s="196" t="n">
        <f aca="false">AE31+AF30</f>
        <v>21411.5862</v>
      </c>
      <c r="AG31" s="196" t="n">
        <f aca="false">AF31+AG30</f>
        <v>24051.3708</v>
      </c>
      <c r="AH31" s="196" t="n">
        <f aca="false">AG31+AH30</f>
        <v>26691.1554</v>
      </c>
      <c r="AI31" s="196" t="n">
        <f aca="false">AH31+AI30</f>
        <v>29330.94</v>
      </c>
      <c r="AJ31" s="196" t="n">
        <f aca="false">AI31+AJ30</f>
        <v>29330.94</v>
      </c>
      <c r="AK31" s="196" t="n">
        <f aca="false">AJ31+AK30</f>
        <v>29330.94</v>
      </c>
    </row>
    <row r="32" customFormat="false" ht="15.75" hidden="false" customHeight="false" outlineLevel="0" collapsed="false">
      <c r="B32" s="194" t="s">
        <v>328</v>
      </c>
      <c r="C32" s="195"/>
      <c r="D32" s="196" t="n">
        <f aca="false">$D$9-D31</f>
        <v>29330.94</v>
      </c>
      <c r="E32" s="196" t="n">
        <f aca="false">$D$9-E31</f>
        <v>29330.94</v>
      </c>
      <c r="F32" s="196" t="n">
        <f aca="false">$D$9-F31</f>
        <v>29330.94</v>
      </c>
      <c r="G32" s="196" t="n">
        <f aca="false">$D$9-G31</f>
        <v>29330.94</v>
      </c>
      <c r="H32" s="196" t="n">
        <f aca="false">$D$9-H31</f>
        <v>29330.94</v>
      </c>
      <c r="I32" s="196" t="n">
        <f aca="false">$D$9-I31</f>
        <v>29330.94</v>
      </c>
      <c r="J32" s="196" t="n">
        <f aca="false">$D$9-J31</f>
        <v>29330.94</v>
      </c>
      <c r="K32" s="196" t="n">
        <f aca="false">$D$9-K31</f>
        <v>28846.97949</v>
      </c>
      <c r="L32" s="196" t="n">
        <f aca="false">$D$9-L31</f>
        <v>28363.01898</v>
      </c>
      <c r="M32" s="196" t="n">
        <f aca="false">$D$9-M31</f>
        <v>27879.05847</v>
      </c>
      <c r="N32" s="196" t="n">
        <f aca="false">$D$9-N31</f>
        <v>27395.09796</v>
      </c>
      <c r="O32" s="196" t="n">
        <f aca="false">$D$9-O31</f>
        <v>26911.13745</v>
      </c>
      <c r="P32" s="196" t="n">
        <f aca="false">$D$9-P31</f>
        <v>26427.17694</v>
      </c>
      <c r="Q32" s="196" t="n">
        <f aca="false">$D$9-Q31</f>
        <v>25943.21643</v>
      </c>
      <c r="R32" s="196" t="n">
        <f aca="false">$D$9-R31</f>
        <v>25459.25592</v>
      </c>
      <c r="S32" s="196" t="n">
        <f aca="false">$D$9-S31</f>
        <v>24975.29541</v>
      </c>
      <c r="T32" s="196" t="n">
        <f aca="false">$D$9-T31</f>
        <v>24491.3349</v>
      </c>
      <c r="U32" s="196" t="n">
        <f aca="false">$D$9-U31</f>
        <v>24007.37439</v>
      </c>
      <c r="V32" s="196" t="n">
        <f aca="false">$D$9-V31</f>
        <v>23523.41388</v>
      </c>
      <c r="W32" s="196" t="n">
        <f aca="false">$D$9-W31</f>
        <v>23039.45337</v>
      </c>
      <c r="X32" s="196" t="n">
        <f aca="false">$D$9-X31</f>
        <v>22555.49286</v>
      </c>
      <c r="Y32" s="196" t="n">
        <f aca="false">$D$9-Y31</f>
        <v>22071.53235</v>
      </c>
      <c r="Z32" s="196" t="n">
        <f aca="false">$D$9-Z31</f>
        <v>21587.57184</v>
      </c>
      <c r="AA32" s="196" t="n">
        <f aca="false">$D$9-AA31</f>
        <v>21118.2768</v>
      </c>
      <c r="AB32" s="196" t="n">
        <f aca="false">$D$9-AB31</f>
        <v>18478.4922</v>
      </c>
      <c r="AC32" s="196" t="n">
        <f aca="false">$D$9-AC31</f>
        <v>15838.7076</v>
      </c>
      <c r="AD32" s="196" t="n">
        <f aca="false">$D$9-AD31</f>
        <v>13198.923</v>
      </c>
      <c r="AE32" s="196" t="n">
        <f aca="false">$D$9-AE31</f>
        <v>10559.1384</v>
      </c>
      <c r="AF32" s="196" t="n">
        <f aca="false">$D$9-AF31</f>
        <v>7919.35380000001</v>
      </c>
      <c r="AG32" s="196" t="n">
        <f aca="false">$D$9-AG31</f>
        <v>5279.56920000001</v>
      </c>
      <c r="AH32" s="196" t="n">
        <f aca="false">$D$9-AH31</f>
        <v>2639.78460000001</v>
      </c>
      <c r="AI32" s="196" t="n">
        <f aca="false">$D$9-AI31</f>
        <v>0</v>
      </c>
      <c r="AJ32" s="196" t="n">
        <f aca="false">$D$9-AJ31</f>
        <v>0</v>
      </c>
      <c r="AK32" s="196" t="n">
        <f aca="false">$D$9-AK31</f>
        <v>0</v>
      </c>
    </row>
    <row r="33" customFormat="false" ht="15.75" hidden="false" customHeight="false" outlineLevel="0" collapsed="false">
      <c r="B33" s="194" t="s">
        <v>329</v>
      </c>
      <c r="C33" s="195"/>
      <c r="D33" s="196" t="n">
        <f aca="false">D32*$E$47</f>
        <v>5044.92168</v>
      </c>
      <c r="E33" s="196" t="n">
        <f aca="false">E32*$E$47</f>
        <v>5044.92168</v>
      </c>
      <c r="F33" s="196" t="n">
        <f aca="false">F32*$E$47</f>
        <v>5044.92168</v>
      </c>
      <c r="G33" s="196" t="n">
        <f aca="false">G32*$E$47</f>
        <v>5044.92168</v>
      </c>
      <c r="H33" s="196" t="n">
        <f aca="false">H32*$E$47</f>
        <v>5044.92168</v>
      </c>
      <c r="I33" s="196" t="n">
        <f aca="false">I32*$E$47</f>
        <v>5044.92168</v>
      </c>
      <c r="J33" s="196" t="n">
        <f aca="false">J32*$E$47</f>
        <v>5044.92168</v>
      </c>
      <c r="K33" s="196" t="n">
        <f aca="false">K32*$E$47</f>
        <v>4961.68047228</v>
      </c>
      <c r="L33" s="196" t="n">
        <f aca="false">L32*$E$47</f>
        <v>4878.43926456</v>
      </c>
      <c r="M33" s="196" t="n">
        <f aca="false">M32*$E$47</f>
        <v>4795.19805684</v>
      </c>
      <c r="N33" s="196" t="n">
        <f aca="false">N32*$E$47</f>
        <v>4711.95684912</v>
      </c>
      <c r="O33" s="196" t="n">
        <f aca="false">O32*$E$47</f>
        <v>4628.7156414</v>
      </c>
      <c r="P33" s="196" t="n">
        <f aca="false">P32*$E$47</f>
        <v>4545.47443368</v>
      </c>
      <c r="Q33" s="196" t="n">
        <f aca="false">Q32*$E$47</f>
        <v>4462.23322596</v>
      </c>
      <c r="R33" s="196" t="n">
        <f aca="false">R32*$E$47</f>
        <v>4378.99201824</v>
      </c>
      <c r="S33" s="196" t="n">
        <f aca="false">S32*$E$47</f>
        <v>4295.75081052</v>
      </c>
      <c r="T33" s="196" t="n">
        <f aca="false">T32*$E$47</f>
        <v>4212.5096028</v>
      </c>
      <c r="U33" s="196" t="n">
        <f aca="false">U32*$E$47</f>
        <v>4129.26839508</v>
      </c>
      <c r="V33" s="196" t="n">
        <f aca="false">V32*$E$47</f>
        <v>4046.02718736</v>
      </c>
      <c r="W33" s="196" t="n">
        <f aca="false">W32*$E$47</f>
        <v>3962.78597964</v>
      </c>
      <c r="X33" s="196" t="n">
        <f aca="false">X32*$E$47</f>
        <v>3879.54477192</v>
      </c>
      <c r="Y33" s="196" t="n">
        <f aca="false">Y32*$E$47</f>
        <v>3796.3035642</v>
      </c>
      <c r="Z33" s="196" t="n">
        <f aca="false">Z32*$E$47</f>
        <v>3713.06235648</v>
      </c>
      <c r="AA33" s="196" t="n">
        <f aca="false">AA32*$E$47</f>
        <v>3632.3436096</v>
      </c>
      <c r="AB33" s="196" t="n">
        <f aca="false">AB32*$E$47</f>
        <v>3178.3006584</v>
      </c>
      <c r="AC33" s="196" t="n">
        <f aca="false">AC32*$E$47</f>
        <v>2724.2577072</v>
      </c>
      <c r="AD33" s="196" t="n">
        <f aca="false">AD32*$E$47</f>
        <v>2270.214756</v>
      </c>
      <c r="AE33" s="196" t="n">
        <f aca="false">AE32*$E$47</f>
        <v>1816.1718048</v>
      </c>
      <c r="AF33" s="196" t="n">
        <f aca="false">AF32*$E$47</f>
        <v>1362.1288536</v>
      </c>
      <c r="AG33" s="196" t="n">
        <f aca="false">AG32*$E$47</f>
        <v>908.085902400001</v>
      </c>
      <c r="AH33" s="196" t="n">
        <f aca="false">AH32*$E$47</f>
        <v>454.042951200002</v>
      </c>
      <c r="AI33" s="196" t="n">
        <f aca="false">AI32*$E$47</f>
        <v>0</v>
      </c>
      <c r="AJ33" s="196" t="n">
        <f aca="false">AJ32*$E$47</f>
        <v>0</v>
      </c>
      <c r="AK33" s="196" t="n">
        <f aca="false">AK32*$E$47</f>
        <v>0</v>
      </c>
    </row>
    <row r="34" customFormat="false" ht="15.75" hidden="false" customHeight="false" outlineLevel="0" collapsed="false"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</row>
    <row r="35" customFormat="false" ht="15.75" hidden="false" customHeight="false" outlineLevel="0" collapsed="false">
      <c r="B35" s="1" t="s">
        <v>330</v>
      </c>
      <c r="D35" s="129" t="n">
        <f aca="false">D29+D33</f>
        <v>10617.80028</v>
      </c>
      <c r="E35" s="129" t="n">
        <f aca="false">E29+E33</f>
        <v>10617.80028</v>
      </c>
      <c r="F35" s="129" t="n">
        <f aca="false">F29+F33</f>
        <v>10617.80028</v>
      </c>
      <c r="G35" s="129" t="n">
        <f aca="false">G29+G33</f>
        <v>10617.80028</v>
      </c>
      <c r="H35" s="129" t="n">
        <f aca="false">H29+H33</f>
        <v>10617.80028</v>
      </c>
      <c r="I35" s="129" t="n">
        <f aca="false">I29+I33</f>
        <v>10617.80028</v>
      </c>
      <c r="J35" s="129" t="n">
        <f aca="false">J29+J33</f>
        <v>10617.80028</v>
      </c>
      <c r="K35" s="129" t="n">
        <f aca="false">K29+K33</f>
        <v>10200.18635628</v>
      </c>
      <c r="L35" s="129" t="n">
        <f aca="false">L29+L33</f>
        <v>9782.57243256</v>
      </c>
      <c r="M35" s="129" t="n">
        <f aca="false">M29+M33</f>
        <v>9364.95850884</v>
      </c>
      <c r="N35" s="129" t="n">
        <f aca="false">N29+N33</f>
        <v>8947.34458512</v>
      </c>
      <c r="O35" s="129" t="n">
        <f aca="false">O29+O33</f>
        <v>8529.7306614</v>
      </c>
      <c r="P35" s="129" t="n">
        <f aca="false">P29+P33</f>
        <v>8112.11673768</v>
      </c>
      <c r="Q35" s="129" t="n">
        <f aca="false">Q29+Q33</f>
        <v>7694.50281396</v>
      </c>
      <c r="R35" s="129" t="n">
        <f aca="false">R29+R33</f>
        <v>7276.88889024</v>
      </c>
      <c r="S35" s="129" t="n">
        <f aca="false">S29+S33</f>
        <v>6859.27496652</v>
      </c>
      <c r="T35" s="129" t="n">
        <f aca="false">T29+T33</f>
        <v>6441.6610428</v>
      </c>
      <c r="U35" s="129" t="n">
        <f aca="false">U29+U33</f>
        <v>6024.04711908</v>
      </c>
      <c r="V35" s="129" t="n">
        <f aca="false">V29+V33</f>
        <v>5606.43319536</v>
      </c>
      <c r="W35" s="129" t="n">
        <f aca="false">W29+W33</f>
        <v>5188.81927164</v>
      </c>
      <c r="X35" s="129" t="n">
        <f aca="false">X29+X33</f>
        <v>4771.20534792</v>
      </c>
      <c r="Y35" s="129" t="n">
        <f aca="false">Y29+Y33</f>
        <v>4353.5914242</v>
      </c>
      <c r="Z35" s="129" t="n">
        <f aca="false">Z29+Z33</f>
        <v>3935.97750048</v>
      </c>
      <c r="AA35" s="129" t="n">
        <f aca="false">AA29+AA33</f>
        <v>3632.3436096</v>
      </c>
      <c r="AB35" s="129" t="n">
        <f aca="false">AB29+AB33</f>
        <v>3178.3006584</v>
      </c>
      <c r="AC35" s="129" t="n">
        <f aca="false">AC29+AC33</f>
        <v>2724.2577072</v>
      </c>
      <c r="AD35" s="129" t="n">
        <f aca="false">AD29+AD33</f>
        <v>2270.214756</v>
      </c>
      <c r="AE35" s="129" t="n">
        <f aca="false">AE29+AE33</f>
        <v>1816.1718048</v>
      </c>
      <c r="AF35" s="129" t="n">
        <f aca="false">AF29+AF33</f>
        <v>1362.1288536</v>
      </c>
      <c r="AG35" s="129" t="n">
        <f aca="false">AG29+AG33</f>
        <v>908.085902400001</v>
      </c>
      <c r="AH35" s="129" t="n">
        <f aca="false">AH29+AH33</f>
        <v>454.042951200002</v>
      </c>
      <c r="AI35" s="129" t="n">
        <f aca="false">AI29+AI33</f>
        <v>0</v>
      </c>
      <c r="AJ35" s="129" t="n">
        <f aca="false">AJ29+AJ33</f>
        <v>0</v>
      </c>
      <c r="AK35" s="129" t="n">
        <f aca="false">AK29+AK33</f>
        <v>0</v>
      </c>
    </row>
    <row r="36" customFormat="false" ht="15.75" hidden="false" customHeight="false" outlineLevel="0" collapsed="false">
      <c r="B36" s="1" t="s">
        <v>331</v>
      </c>
      <c r="D36" s="129" t="n">
        <f aca="false">$D$9-D35</f>
        <v>18713.13972</v>
      </c>
      <c r="E36" s="129" t="n">
        <f aca="false">$D$9-E35</f>
        <v>18713.13972</v>
      </c>
      <c r="F36" s="129" t="n">
        <f aca="false">$D$9-F35</f>
        <v>18713.13972</v>
      </c>
      <c r="G36" s="129" t="n">
        <f aca="false">$D$9-G35</f>
        <v>18713.13972</v>
      </c>
      <c r="H36" s="129" t="n">
        <f aca="false">$D$9-H35</f>
        <v>18713.13972</v>
      </c>
      <c r="I36" s="129" t="n">
        <f aca="false">$D$9-I35</f>
        <v>18713.13972</v>
      </c>
      <c r="J36" s="129" t="n">
        <f aca="false">$D$9-J35</f>
        <v>18713.13972</v>
      </c>
      <c r="K36" s="129" t="n">
        <f aca="false">$D$9-K35</f>
        <v>19130.75364372</v>
      </c>
      <c r="L36" s="129" t="n">
        <f aca="false">$D$9-L35</f>
        <v>19548.36756744</v>
      </c>
      <c r="M36" s="129" t="n">
        <f aca="false">$D$9-M35</f>
        <v>19965.98149116</v>
      </c>
      <c r="N36" s="129" t="n">
        <f aca="false">$D$9-N35</f>
        <v>20383.59541488</v>
      </c>
      <c r="O36" s="129" t="n">
        <f aca="false">$D$9-O35</f>
        <v>20801.2093386</v>
      </c>
      <c r="P36" s="129" t="n">
        <f aca="false">$D$9-P35</f>
        <v>21218.82326232</v>
      </c>
      <c r="Q36" s="129" t="n">
        <f aca="false">$D$9-Q35</f>
        <v>21636.43718604</v>
      </c>
      <c r="R36" s="129" t="n">
        <f aca="false">$D$9-R35</f>
        <v>22054.05110976</v>
      </c>
      <c r="S36" s="129" t="n">
        <f aca="false">$D$9-S35</f>
        <v>22471.66503348</v>
      </c>
      <c r="T36" s="129" t="n">
        <f aca="false">$D$9-T35</f>
        <v>22889.2789572</v>
      </c>
      <c r="U36" s="129" t="n">
        <f aca="false">$D$9-U35</f>
        <v>23306.89288092</v>
      </c>
      <c r="V36" s="129" t="n">
        <f aca="false">$D$9-V35</f>
        <v>23724.50680464</v>
      </c>
      <c r="W36" s="129" t="n">
        <f aca="false">$D$9-W35</f>
        <v>24142.12072836</v>
      </c>
      <c r="X36" s="129" t="n">
        <f aca="false">$D$9-X35</f>
        <v>24559.73465208</v>
      </c>
      <c r="Y36" s="129" t="n">
        <f aca="false">$D$9-Y35</f>
        <v>24977.3485758</v>
      </c>
      <c r="Z36" s="129" t="n">
        <f aca="false">$D$9-Z35</f>
        <v>25394.96249952</v>
      </c>
      <c r="AA36" s="129" t="n">
        <f aca="false">$D$9-AA35</f>
        <v>25698.5963904</v>
      </c>
      <c r="AB36" s="129" t="n">
        <f aca="false">$D$9-AB35</f>
        <v>26152.6393416</v>
      </c>
      <c r="AC36" s="129" t="n">
        <f aca="false">$D$9-AC35</f>
        <v>26606.6822928</v>
      </c>
      <c r="AD36" s="129" t="n">
        <f aca="false">$D$9-AD35</f>
        <v>27060.725244</v>
      </c>
      <c r="AE36" s="129" t="n">
        <f aca="false">$D$9-AE35</f>
        <v>27514.7681952</v>
      </c>
      <c r="AF36" s="129" t="n">
        <f aca="false">$D$9-AF35</f>
        <v>27968.8111464</v>
      </c>
      <c r="AG36" s="129" t="n">
        <f aca="false">$D$9-AG35</f>
        <v>28422.8540976</v>
      </c>
      <c r="AH36" s="129" t="n">
        <f aca="false">$D$9-AH35</f>
        <v>28876.8970488</v>
      </c>
      <c r="AI36" s="129" t="n">
        <f aca="false">$D$9-AI35</f>
        <v>29330.94</v>
      </c>
      <c r="AJ36" s="129" t="n">
        <f aca="false">$D$9-AJ35</f>
        <v>29330.94</v>
      </c>
      <c r="AK36" s="129" t="n">
        <f aca="false">$D$9-AK35</f>
        <v>29330.94</v>
      </c>
    </row>
    <row r="37" customFormat="false" ht="15.75" hidden="false" customHeight="false" outlineLevel="0" collapsed="false">
      <c r="B37" s="1" t="s">
        <v>332</v>
      </c>
      <c r="D37" s="129" t="n">
        <f aca="false">$D$9</f>
        <v>29330.94</v>
      </c>
      <c r="E37" s="129" t="n">
        <f aca="false">$D$9</f>
        <v>29330.94</v>
      </c>
      <c r="F37" s="129" t="n">
        <f aca="false">$D$9</f>
        <v>29330.94</v>
      </c>
      <c r="G37" s="129" t="n">
        <f aca="false">$D$9</f>
        <v>29330.94</v>
      </c>
      <c r="H37" s="129" t="n">
        <f aca="false">$D$9</f>
        <v>29330.94</v>
      </c>
      <c r="I37" s="129" t="n">
        <f aca="false">$D$9</f>
        <v>29330.94</v>
      </c>
      <c r="J37" s="129" t="n">
        <f aca="false">$D$9</f>
        <v>29330.94</v>
      </c>
      <c r="K37" s="129" t="n">
        <f aca="false">$D$9</f>
        <v>29330.94</v>
      </c>
      <c r="L37" s="129" t="n">
        <f aca="false">$D$9</f>
        <v>29330.94</v>
      </c>
      <c r="M37" s="129" t="n">
        <f aca="false">$D$9</f>
        <v>29330.94</v>
      </c>
      <c r="N37" s="129" t="n">
        <f aca="false">$D$9</f>
        <v>29330.94</v>
      </c>
      <c r="O37" s="129" t="n">
        <f aca="false">$D$9</f>
        <v>29330.94</v>
      </c>
      <c r="P37" s="129" t="n">
        <f aca="false">$D$9</f>
        <v>29330.94</v>
      </c>
      <c r="Q37" s="129" t="n">
        <f aca="false">$D$9</f>
        <v>29330.94</v>
      </c>
      <c r="R37" s="129" t="n">
        <f aca="false">$D$9</f>
        <v>29330.94</v>
      </c>
      <c r="S37" s="129" t="n">
        <f aca="false">$D$9</f>
        <v>29330.94</v>
      </c>
      <c r="T37" s="129" t="n">
        <f aca="false">$D$9</f>
        <v>29330.94</v>
      </c>
      <c r="U37" s="129" t="n">
        <f aca="false">$D$9</f>
        <v>29330.94</v>
      </c>
      <c r="V37" s="129" t="n">
        <f aca="false">$D$9</f>
        <v>29330.94</v>
      </c>
      <c r="W37" s="129" t="n">
        <f aca="false">$D$9</f>
        <v>29330.94</v>
      </c>
      <c r="X37" s="129" t="n">
        <f aca="false">$D$9</f>
        <v>29330.94</v>
      </c>
      <c r="Y37" s="129" t="n">
        <f aca="false">$D$9</f>
        <v>29330.94</v>
      </c>
      <c r="Z37" s="129" t="n">
        <f aca="false">$D$9</f>
        <v>29330.94</v>
      </c>
      <c r="AA37" s="129" t="n">
        <f aca="false">$D$9</f>
        <v>29330.94</v>
      </c>
      <c r="AB37" s="129" t="n">
        <f aca="false">$D$9</f>
        <v>29330.94</v>
      </c>
      <c r="AC37" s="129" t="n">
        <f aca="false">$D$9</f>
        <v>29330.94</v>
      </c>
      <c r="AD37" s="129" t="n">
        <f aca="false">$D$9</f>
        <v>29330.94</v>
      </c>
      <c r="AE37" s="129" t="n">
        <f aca="false">$D$9</f>
        <v>29330.94</v>
      </c>
      <c r="AF37" s="129" t="n">
        <f aca="false">$D$9</f>
        <v>29330.94</v>
      </c>
      <c r="AG37" s="129" t="n">
        <f aca="false">$D$9</f>
        <v>29330.94</v>
      </c>
      <c r="AH37" s="129" t="n">
        <f aca="false">$D$9</f>
        <v>29330.94</v>
      </c>
      <c r="AI37" s="129" t="n">
        <f aca="false">$D$9</f>
        <v>29330.94</v>
      </c>
      <c r="AJ37" s="129" t="n">
        <f aca="false">$D$9</f>
        <v>29330.94</v>
      </c>
      <c r="AK37" s="129" t="n">
        <f aca="false">$D$9</f>
        <v>29330.94</v>
      </c>
    </row>
    <row r="39" customFormat="false" ht="15.75" hidden="false" customHeight="false" outlineLevel="0" collapsed="false">
      <c r="B39" s="185" t="s">
        <v>333</v>
      </c>
      <c r="C39" s="186"/>
      <c r="D39" s="197" t="s">
        <v>334</v>
      </c>
      <c r="E39" s="197" t="s">
        <v>335</v>
      </c>
    </row>
    <row r="40" customFormat="false" ht="15.75" hidden="false" customHeight="false" outlineLevel="0" collapsed="false">
      <c r="B40" s="185" t="s">
        <v>336</v>
      </c>
      <c r="C40" s="186"/>
      <c r="D40" s="198" t="n">
        <v>0</v>
      </c>
      <c r="E40" s="198" t="n">
        <v>0</v>
      </c>
    </row>
    <row r="41" customFormat="false" ht="15.75" hidden="false" customHeight="false" outlineLevel="0" collapsed="false">
      <c r="B41" s="185" t="s">
        <v>337</v>
      </c>
      <c r="C41" s="186"/>
      <c r="D41" s="198" t="n">
        <v>0.06</v>
      </c>
      <c r="E41" s="199" t="n">
        <v>0.0165</v>
      </c>
    </row>
    <row r="42" customFormat="false" ht="15.75" hidden="false" customHeight="false" outlineLevel="0" collapsed="false">
      <c r="B42" s="185" t="s">
        <v>338</v>
      </c>
      <c r="C42" s="186"/>
      <c r="D42" s="198" t="n">
        <v>0.04</v>
      </c>
      <c r="E42" s="199" t="n">
        <v>0.016</v>
      </c>
    </row>
    <row r="43" customFormat="false" ht="15.75" hidden="false" customHeight="false" outlineLevel="0" collapsed="false">
      <c r="B43" s="185" t="s">
        <v>339</v>
      </c>
      <c r="C43" s="186"/>
      <c r="D43" s="200" t="s">
        <v>340</v>
      </c>
      <c r="E43" s="198" t="n">
        <v>0.09</v>
      </c>
    </row>
    <row r="44" customFormat="false" ht="15.75" hidden="false" customHeight="false" outlineLevel="0" collapsed="false">
      <c r="B44" s="201" t="s">
        <v>341</v>
      </c>
      <c r="C44" s="202"/>
      <c r="D44" s="203" t="s">
        <v>340</v>
      </c>
      <c r="E44" s="203" t="s">
        <v>340</v>
      </c>
    </row>
    <row r="46" customFormat="false" ht="15.75" hidden="false" customHeight="false" outlineLevel="0" collapsed="false">
      <c r="B46" s="185" t="s">
        <v>342</v>
      </c>
      <c r="C46" s="204"/>
      <c r="D46" s="186"/>
      <c r="E46" s="139" t="n">
        <v>0.19</v>
      </c>
    </row>
    <row r="47" customFormat="false" ht="15.75" hidden="false" customHeight="false" outlineLevel="0" collapsed="false">
      <c r="B47" s="185" t="s">
        <v>343</v>
      </c>
      <c r="C47" s="204"/>
      <c r="D47" s="186"/>
      <c r="E47" s="205" t="n">
        <v>0.172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D9D9D9"/>
    <pageSetUpPr fitToPage="false"/>
  </sheetPr>
  <dimension ref="B1:O338"/>
  <sheetViews>
    <sheetView showFormulas="false" showGridLines="true" showRowColHeaders="true" showZeros="true" rightToLeft="false" tabSelected="false" showOutlineSymbols="true" defaultGridColor="true" view="normal" topLeftCell="A64" colorId="64" zoomScale="75" zoomScaleNormal="75" zoomScalePageLayoutView="100" workbookViewId="0">
      <selection pane="topLeft" activeCell="O30" activeCellId="0" sqref="O30"/>
    </sheetView>
  </sheetViews>
  <sheetFormatPr defaultColWidth="10.7578125" defaultRowHeight="15.75" zeroHeight="false" outlineLevelRow="0" outlineLevelCol="0"/>
  <cols>
    <col collapsed="false" customWidth="true" hidden="false" outlineLevel="0" max="1" min="1" style="1" width="3.5"/>
    <col collapsed="false" customWidth="true" hidden="false" outlineLevel="0" max="2" min="2" style="1" width="30.75"/>
    <col collapsed="false" customWidth="true" hidden="false" outlineLevel="0" max="3" min="3" style="1" width="12.88"/>
    <col collapsed="false" customWidth="true" hidden="false" outlineLevel="0" max="4" min="4" style="1" width="14.37"/>
    <col collapsed="false" customWidth="true" hidden="false" outlineLevel="0" max="5" min="5" style="1" width="15.75"/>
    <col collapsed="false" customWidth="true" hidden="false" outlineLevel="0" max="6" min="6" style="1" width="9.13"/>
    <col collapsed="false" customWidth="true" hidden="false" outlineLevel="0" max="7" min="7" style="1" width="16.5"/>
    <col collapsed="false" customWidth="true" hidden="false" outlineLevel="0" max="8" min="8" style="1" width="16.12"/>
    <col collapsed="false" customWidth="true" hidden="false" outlineLevel="0" max="9" min="9" style="1" width="21.87"/>
    <col collapsed="false" customWidth="true" hidden="false" outlineLevel="0" max="10" min="10" style="1" width="17.87"/>
    <col collapsed="false" customWidth="false" hidden="false" outlineLevel="0" max="1024" min="11" style="1" width="10.75"/>
  </cols>
  <sheetData>
    <row r="1" customFormat="false" ht="7.5" hidden="false" customHeight="true" outlineLevel="0" collapsed="false"/>
    <row r="2" customFormat="false" ht="27.75" hidden="false" customHeight="true" outlineLevel="0" collapsed="false"/>
    <row r="3" customFormat="false" ht="21" hidden="false" customHeight="false" outlineLevel="0" collapsed="false">
      <c r="B3" s="206"/>
      <c r="C3" s="206"/>
      <c r="D3" s="206"/>
      <c r="E3" s="206"/>
      <c r="F3" s="14"/>
      <c r="G3" s="14"/>
    </row>
    <row r="4" customFormat="false" ht="16.5" hidden="false" customHeight="false" outlineLevel="0" collapsed="false">
      <c r="B4" s="14"/>
      <c r="C4" s="14"/>
      <c r="D4" s="14"/>
      <c r="E4" s="14"/>
      <c r="F4" s="14"/>
      <c r="G4" s="14"/>
    </row>
    <row r="5" customFormat="false" ht="15.75" hidden="false" customHeight="true" outlineLevel="0" collapsed="false">
      <c r="B5" s="207" t="s">
        <v>33</v>
      </c>
      <c r="C5" s="208" t="n">
        <f aca="false">'Coûts et rendement'!I8</f>
        <v>92549.06</v>
      </c>
      <c r="D5" s="14"/>
      <c r="E5" s="209"/>
      <c r="F5" s="14"/>
      <c r="G5" s="14"/>
    </row>
    <row r="6" customFormat="false" ht="15.75" hidden="false" customHeight="true" outlineLevel="0" collapsed="false">
      <c r="B6" s="69" t="s">
        <v>36</v>
      </c>
      <c r="C6" s="210" t="n">
        <f aca="false">'Coûts et rendement'!I9</f>
        <v>20</v>
      </c>
      <c r="D6" s="14"/>
      <c r="E6" s="211"/>
      <c r="F6" s="211"/>
      <c r="G6" s="211"/>
    </row>
    <row r="7" customFormat="false" ht="15.75" hidden="false" customHeight="true" outlineLevel="0" collapsed="false">
      <c r="B7" s="69" t="s">
        <v>40</v>
      </c>
      <c r="C7" s="212" t="n">
        <f aca="false">C6*12</f>
        <v>240</v>
      </c>
      <c r="D7" s="14"/>
      <c r="E7" s="14"/>
      <c r="F7" s="14"/>
      <c r="G7" s="14"/>
    </row>
    <row r="8" customFormat="false" ht="15.75" hidden="false" customHeight="false" outlineLevel="0" collapsed="false">
      <c r="B8" s="80" t="s">
        <v>44</v>
      </c>
      <c r="C8" s="213" t="n">
        <f aca="false">'Coûts et rendement'!I11</f>
        <v>0.009</v>
      </c>
      <c r="D8" s="14"/>
      <c r="E8" s="214" t="s">
        <v>344</v>
      </c>
      <c r="F8" s="214"/>
      <c r="G8" s="215" t="n">
        <f aca="false">SUM(F13+F14+F15+F16+F17+F18+F19+F20+F21+F22+F23+F24)</f>
        <v>815.468943949843</v>
      </c>
      <c r="I8" s="216" t="s">
        <v>345</v>
      </c>
      <c r="J8" s="217" t="n">
        <f aca="false">'Coûts et rendement'!I17</f>
        <v>12315.7334827486</v>
      </c>
    </row>
    <row r="9" customFormat="false" ht="15.75" hidden="false" customHeight="true" outlineLevel="0" collapsed="false">
      <c r="B9" s="80" t="s">
        <v>346</v>
      </c>
      <c r="C9" s="213" t="n">
        <f aca="false">C8/12</f>
        <v>0.00075</v>
      </c>
      <c r="D9" s="14"/>
      <c r="E9" s="218" t="s">
        <v>347</v>
      </c>
      <c r="F9" s="219"/>
      <c r="G9" s="220" t="n">
        <f aca="false">SUM(G13:G24)</f>
        <v>4242.67261018759</v>
      </c>
      <c r="I9" s="221" t="s">
        <v>348</v>
      </c>
      <c r="J9" s="222" t="n">
        <f aca="false">'Coûts et rendement'!I18</f>
        <v>3701.9624</v>
      </c>
    </row>
    <row r="10" customFormat="false" ht="15.75" hidden="false" customHeight="true" outlineLevel="0" collapsed="false">
      <c r="B10" s="223" t="s">
        <v>349</v>
      </c>
      <c r="C10" s="224" t="n">
        <f aca="false">'Coûts et rendement'!I12</f>
        <v>0.002</v>
      </c>
      <c r="D10" s="14"/>
      <c r="E10" s="14"/>
      <c r="F10" s="14"/>
      <c r="G10" s="14"/>
    </row>
    <row r="11" customFormat="false" ht="15.75" hidden="false" customHeight="false" outlineLevel="0" collapsed="false">
      <c r="B11" s="14"/>
      <c r="C11" s="14"/>
      <c r="D11" s="14"/>
      <c r="E11" s="14"/>
      <c r="F11" s="14"/>
      <c r="G11" s="14"/>
    </row>
    <row r="12" customFormat="false" ht="33" hidden="false" customHeight="true" outlineLevel="0" collapsed="false">
      <c r="B12" s="225" t="s">
        <v>350</v>
      </c>
      <c r="C12" s="225" t="s">
        <v>351</v>
      </c>
      <c r="D12" s="226" t="s">
        <v>352</v>
      </c>
      <c r="E12" s="226" t="s">
        <v>353</v>
      </c>
      <c r="F12" s="225" t="s">
        <v>354</v>
      </c>
      <c r="G12" s="225" t="s">
        <v>355</v>
      </c>
      <c r="H12" s="227" t="s">
        <v>356</v>
      </c>
      <c r="I12" s="228" t="s">
        <v>357</v>
      </c>
      <c r="J12" s="228" t="s">
        <v>358</v>
      </c>
    </row>
    <row r="13" customFormat="false" ht="15.75" hidden="false" customHeight="false" outlineLevel="0" collapsed="false">
      <c r="B13" s="229" t="n">
        <v>1</v>
      </c>
      <c r="C13" s="24" t="n">
        <f aca="false">C5</f>
        <v>92549.06</v>
      </c>
      <c r="D13" s="230" t="n">
        <f aca="false">IF(C13="FIN DU PRÊT","FIN DU PRET",IF('Coûts et rendement'!$C$13="Oui",PMT($C$9,$C$7,$C$5)*-1,0))</f>
        <v>421.511796178119</v>
      </c>
      <c r="E13" s="231" t="n">
        <f aca="false">D13+'Coûts et rendement'!$I$15</f>
        <v>436.936639511452</v>
      </c>
      <c r="F13" s="62" t="n">
        <f aca="false">C13*$C$9</f>
        <v>69.411795</v>
      </c>
      <c r="G13" s="62" t="n">
        <f aca="false">D13-F13</f>
        <v>352.100001178119</v>
      </c>
      <c r="H13" s="62" t="n">
        <f aca="false">C13-G13</f>
        <v>92196.9599988219</v>
      </c>
      <c r="I13" s="232" t="n">
        <f aca="false">G13</f>
        <v>352.100001178119</v>
      </c>
      <c r="J13" s="233" t="n">
        <f aca="false">F13</f>
        <v>69.411795</v>
      </c>
      <c r="N13" s="234"/>
    </row>
    <row r="14" customFormat="false" ht="15.75" hidden="false" customHeight="false" outlineLevel="0" collapsed="false">
      <c r="B14" s="229" t="n">
        <f aca="false">IF(B13=($C$6*12+1),"FIN DU PRET",B13+1)</f>
        <v>2</v>
      </c>
      <c r="C14" s="62" t="n">
        <f aca="false">IF(H13&lt;0,"FIN DU PRET",H13)</f>
        <v>92196.9599988219</v>
      </c>
      <c r="D14" s="230" t="n">
        <f aca="false">IF(C14="FIN DU PRÊT","FIN DU PRET",IF('Coûts et rendement'!$C$13="Oui",PMT($C$9,$C$7,$C$5)*-1,0))</f>
        <v>421.511796178119</v>
      </c>
      <c r="E14" s="231" t="n">
        <f aca="false">D14+'Coûts et rendement'!$I$15</f>
        <v>436.936639511452</v>
      </c>
      <c r="F14" s="62" t="n">
        <f aca="false">C14*$C$9</f>
        <v>69.1477199991164</v>
      </c>
      <c r="G14" s="62" t="n">
        <f aca="false">D14-F14</f>
        <v>352.364076179003</v>
      </c>
      <c r="H14" s="62" t="n">
        <f aca="false">C14-G14</f>
        <v>91844.5959226429</v>
      </c>
      <c r="I14" s="232" t="n">
        <f aca="false">I13+G14</f>
        <v>704.464077357122</v>
      </c>
      <c r="J14" s="233" t="n">
        <f aca="false">J13+F14</f>
        <v>138.559514999116</v>
      </c>
      <c r="N14" s="234"/>
    </row>
    <row r="15" customFormat="false" ht="15.75" hidden="false" customHeight="false" outlineLevel="0" collapsed="false">
      <c r="B15" s="229" t="n">
        <f aca="false">IF(B14=($C$6*12+1),"FIN DU PRET",B14+1)</f>
        <v>3</v>
      </c>
      <c r="C15" s="62" t="n">
        <f aca="false">IF(H14&lt;0,"FIN DU PRET",H14)</f>
        <v>91844.5959226429</v>
      </c>
      <c r="D15" s="230" t="n">
        <f aca="false">IF(C15="FIN DU PRÊT","FIN DU PRET",IF('Coûts et rendement'!$C$13="Oui",PMT($C$9,$C$7,$C$5)*-1,0))</f>
        <v>421.511796178119</v>
      </c>
      <c r="E15" s="231" t="n">
        <f aca="false">D15+'Coûts et rendement'!$I$15</f>
        <v>436.936639511452</v>
      </c>
      <c r="F15" s="62" t="n">
        <f aca="false">C15*$C$9</f>
        <v>68.8834469419822</v>
      </c>
      <c r="G15" s="62" t="n">
        <f aca="false">D15-F15</f>
        <v>352.628349236137</v>
      </c>
      <c r="H15" s="62" t="n">
        <f aca="false">C15-G15</f>
        <v>91491.9675734067</v>
      </c>
      <c r="I15" s="232" t="n">
        <f aca="false">I14+G15</f>
        <v>1057.09242659326</v>
      </c>
      <c r="J15" s="233" t="n">
        <f aca="false">J14+F15</f>
        <v>207.442961941099</v>
      </c>
      <c r="N15" s="234"/>
    </row>
    <row r="16" customFormat="false" ht="15.75" hidden="false" customHeight="false" outlineLevel="0" collapsed="false">
      <c r="B16" s="229" t="n">
        <f aca="false">IF(B15=($C$6*12+1),"FIN DU PRET",B15+1)</f>
        <v>4</v>
      </c>
      <c r="C16" s="62" t="n">
        <f aca="false">IF(H15&lt;0,"FIN DU PRET",H15)</f>
        <v>91491.9675734067</v>
      </c>
      <c r="D16" s="230" t="n">
        <f aca="false">IF(C16="FIN DU PRÊT","FIN DU PRET",IF('Coûts et rendement'!$C$13="Oui",PMT($C$9,$C$7,$C$5)*-1,0))</f>
        <v>421.511796178119</v>
      </c>
      <c r="E16" s="231" t="n">
        <f aca="false">D16+'Coûts et rendement'!$I$15</f>
        <v>436.936639511452</v>
      </c>
      <c r="F16" s="62" t="n">
        <f aca="false">C16*$C$9</f>
        <v>68.6189756800551</v>
      </c>
      <c r="G16" s="62" t="n">
        <f aca="false">D16-F16</f>
        <v>352.892820498064</v>
      </c>
      <c r="H16" s="62" t="n">
        <f aca="false">C16-G16</f>
        <v>91139.0747529087</v>
      </c>
      <c r="I16" s="232" t="n">
        <f aca="false">I15+G16</f>
        <v>1409.98524709132</v>
      </c>
      <c r="J16" s="233" t="n">
        <f aca="false">J15+F16</f>
        <v>276.061937621154</v>
      </c>
      <c r="N16" s="234"/>
      <c r="O16" s="235" t="s">
        <v>359</v>
      </c>
    </row>
    <row r="17" customFormat="false" ht="15.75" hidden="false" customHeight="false" outlineLevel="0" collapsed="false">
      <c r="B17" s="229" t="n">
        <f aca="false">IF(B16=($C$6*12+1),"FIN DU PRET",B16+1)</f>
        <v>5</v>
      </c>
      <c r="C17" s="62" t="n">
        <f aca="false">IF(H16&lt;0,"FIN DU PRET",H16)</f>
        <v>91139.0747529087</v>
      </c>
      <c r="D17" s="230" t="n">
        <f aca="false">IF(C17="FIN DU PRÊT","FIN DU PRET",IF('Coûts et rendement'!$C$13="Oui",PMT($C$9,$C$7,$C$5)*-1,0))</f>
        <v>421.511796178119</v>
      </c>
      <c r="E17" s="231" t="n">
        <f aca="false">D17+'Coûts et rendement'!$I$15</f>
        <v>436.936639511452</v>
      </c>
      <c r="F17" s="62" t="n">
        <f aca="false">C17*$C$9</f>
        <v>68.3543060646815</v>
      </c>
      <c r="G17" s="62" t="n">
        <f aca="false">D17-F17</f>
        <v>353.157490113437</v>
      </c>
      <c r="H17" s="62" t="n">
        <f aca="false">C17-G17</f>
        <v>90785.9172627952</v>
      </c>
      <c r="I17" s="232" t="n">
        <f aca="false">I16+G17</f>
        <v>1763.14273720476</v>
      </c>
      <c r="J17" s="233" t="n">
        <f aca="false">J16+F17</f>
        <v>344.416243685835</v>
      </c>
      <c r="N17" s="234"/>
    </row>
    <row r="18" customFormat="false" ht="15.75" hidden="false" customHeight="false" outlineLevel="0" collapsed="false">
      <c r="B18" s="229" t="n">
        <f aca="false">IF(B17=($C$6*12+1),"FIN DU PRET",B17+1)</f>
        <v>6</v>
      </c>
      <c r="C18" s="62" t="n">
        <f aca="false">IF(H17&lt;0,"FIN DU PRET",H17)</f>
        <v>90785.9172627952</v>
      </c>
      <c r="D18" s="230" t="n">
        <f aca="false">IF(C18="FIN DU PRÊT","FIN DU PRET",IF('Coûts et rendement'!$C$13="Oui",PMT($C$9,$C$7,$C$5)*-1,0))</f>
        <v>421.511796178119</v>
      </c>
      <c r="E18" s="231" t="n">
        <f aca="false">D18+'Coûts et rendement'!$I$15</f>
        <v>436.936639511452</v>
      </c>
      <c r="F18" s="62" t="n">
        <f aca="false">C18*$C$9</f>
        <v>68.0894379470964</v>
      </c>
      <c r="G18" s="62" t="n">
        <f aca="false">D18-F18</f>
        <v>353.422358231023</v>
      </c>
      <c r="H18" s="62" t="n">
        <f aca="false">C18-G18</f>
        <v>90432.4949045642</v>
      </c>
      <c r="I18" s="232" t="n">
        <f aca="false">I17+G18</f>
        <v>2116.56509543578</v>
      </c>
      <c r="J18" s="233" t="n">
        <f aca="false">J17+F18</f>
        <v>412.505681632932</v>
      </c>
      <c r="N18" s="234"/>
      <c r="O18" s="236"/>
    </row>
    <row r="19" customFormat="false" ht="15.75" hidden="false" customHeight="false" outlineLevel="0" collapsed="false">
      <c r="B19" s="229" t="n">
        <f aca="false">IF(B18=($C$6*12+1),"FIN DU PRET",B18+1)</f>
        <v>7</v>
      </c>
      <c r="C19" s="62" t="n">
        <f aca="false">IF(H18&lt;0,"FIN DU PRET",H18)</f>
        <v>90432.4949045642</v>
      </c>
      <c r="D19" s="230" t="n">
        <f aca="false">IF(C19="FIN DU PRÊT","FIN DU PRET",IF('Coûts et rendement'!$C$13="Oui",PMT($C$9,$C$7,$C$5)*-1,0))</f>
        <v>421.511796178119</v>
      </c>
      <c r="E19" s="231" t="n">
        <f aca="false">D19+'Coûts et rendement'!$I$15</f>
        <v>436.936639511452</v>
      </c>
      <c r="F19" s="62" t="n">
        <f aca="false">C19*$C$9</f>
        <v>67.8243711784232</v>
      </c>
      <c r="G19" s="62" t="n">
        <f aca="false">D19-F19</f>
        <v>353.687424999696</v>
      </c>
      <c r="H19" s="62" t="n">
        <f aca="false">C19-G19</f>
        <v>90078.8074795645</v>
      </c>
      <c r="I19" s="232" t="n">
        <f aca="false">I18+G19</f>
        <v>2470.25252043548</v>
      </c>
      <c r="J19" s="233" t="n">
        <f aca="false">J18+F19</f>
        <v>480.330052811355</v>
      </c>
      <c r="N19" s="234"/>
    </row>
    <row r="20" customFormat="false" ht="15.75" hidden="false" customHeight="false" outlineLevel="0" collapsed="false">
      <c r="B20" s="229" t="n">
        <f aca="false">IF(B19=($C$6*12+1),"FIN DU PRET",B19+1)</f>
        <v>8</v>
      </c>
      <c r="C20" s="62" t="n">
        <f aca="false">IF(H19&lt;0,"FIN DU PRET",H19)</f>
        <v>90078.8074795645</v>
      </c>
      <c r="D20" s="230" t="n">
        <f aca="false">IF(C20="FIN DU PRÊT","FIN DU PRET",IF('Coûts et rendement'!$C$13="Oui",PMT($C$9,$C$7,$C$5)*-1,0))</f>
        <v>421.511796178119</v>
      </c>
      <c r="E20" s="231" t="n">
        <f aca="false">D20+'Coûts et rendement'!$I$15</f>
        <v>436.936639511452</v>
      </c>
      <c r="F20" s="62" t="n">
        <f aca="false">C20*$C$9</f>
        <v>67.5591056096734</v>
      </c>
      <c r="G20" s="62" t="n">
        <f aca="false">D20-F20</f>
        <v>353.952690568446</v>
      </c>
      <c r="H20" s="62" t="n">
        <f aca="false">C20-G20</f>
        <v>89724.8547889961</v>
      </c>
      <c r="I20" s="232" t="n">
        <f aca="false">I19+G20</f>
        <v>2824.20521100392</v>
      </c>
      <c r="J20" s="233" t="n">
        <f aca="false">J19+F20</f>
        <v>547.889158421028</v>
      </c>
      <c r="N20" s="234"/>
    </row>
    <row r="21" customFormat="false" ht="15.75" hidden="false" customHeight="false" outlineLevel="0" collapsed="false">
      <c r="B21" s="229" t="n">
        <f aca="false">IF(B20=($C$6*12+1),"FIN DU PRET",B20+1)</f>
        <v>9</v>
      </c>
      <c r="C21" s="62" t="n">
        <f aca="false">IF(H20&lt;0,"FIN DU PRET",H20)</f>
        <v>89724.8547889961</v>
      </c>
      <c r="D21" s="230" t="n">
        <f aca="false">IF(C21="FIN DU PRÊT","FIN DU PRET",IF('Coûts et rendement'!$C$13="Oui",PMT($C$9,$C$7,$C$5)*-1,0))</f>
        <v>421.511796178119</v>
      </c>
      <c r="E21" s="231" t="n">
        <f aca="false">D21+'Coûts et rendement'!$I$15</f>
        <v>436.936639511452</v>
      </c>
      <c r="F21" s="62" t="n">
        <f aca="false">C21*$C$9</f>
        <v>67.2936410917471</v>
      </c>
      <c r="G21" s="62" t="n">
        <f aca="false">D21-F21</f>
        <v>354.218155086372</v>
      </c>
      <c r="H21" s="62" t="n">
        <f aca="false">C21-G21</f>
        <v>89370.6366339097</v>
      </c>
      <c r="I21" s="232" t="n">
        <f aca="false">I20+G21</f>
        <v>3178.4233660903</v>
      </c>
      <c r="J21" s="233" t="n">
        <f aca="false">J20+F21</f>
        <v>615.182799512775</v>
      </c>
      <c r="N21" s="234"/>
    </row>
    <row r="22" customFormat="false" ht="15.75" hidden="false" customHeight="false" outlineLevel="0" collapsed="false">
      <c r="B22" s="229" t="n">
        <f aca="false">IF(B21=($C$6*12+1),"FIN DU PRET",B21+1)</f>
        <v>10</v>
      </c>
      <c r="C22" s="62" t="n">
        <f aca="false">IF(H21&lt;0,"FIN DU PRET",H21)</f>
        <v>89370.6366339097</v>
      </c>
      <c r="D22" s="230" t="n">
        <f aca="false">IF(C22="FIN DU PRÊT","FIN DU PRET",IF('Coûts et rendement'!$C$13="Oui",PMT($C$9,$C$7,$C$5)*-1,0))</f>
        <v>421.511796178119</v>
      </c>
      <c r="E22" s="231" t="n">
        <f aca="false">D22+'Coûts et rendement'!$I$15</f>
        <v>436.936639511452</v>
      </c>
      <c r="F22" s="62" t="n">
        <f aca="false">C22*$C$9</f>
        <v>67.0279774754323</v>
      </c>
      <c r="G22" s="62" t="n">
        <f aca="false">D22-F22</f>
        <v>354.483818702687</v>
      </c>
      <c r="H22" s="62" t="n">
        <f aca="false">C22-G22</f>
        <v>89016.152815207</v>
      </c>
      <c r="I22" s="232" t="n">
        <f aca="false">I21+G22</f>
        <v>3532.90718479298</v>
      </c>
      <c r="J22" s="233" t="n">
        <f aca="false">J21+F22</f>
        <v>682.210776988207</v>
      </c>
      <c r="N22" s="234"/>
    </row>
    <row r="23" customFormat="false" ht="15.75" hidden="false" customHeight="false" outlineLevel="0" collapsed="false">
      <c r="B23" s="229" t="n">
        <f aca="false">IF(B22=($C$6*12+1),"FIN DU PRET",B22+1)</f>
        <v>11</v>
      </c>
      <c r="C23" s="62" t="n">
        <f aca="false">IF(H22&lt;0,"FIN DU PRET",H22)</f>
        <v>89016.152815207</v>
      </c>
      <c r="D23" s="230" t="n">
        <f aca="false">IF(C23="FIN DU PRÊT","FIN DU PRET",IF('Coûts et rendement'!$C$13="Oui",PMT($C$9,$C$7,$C$5)*-1,0))</f>
        <v>421.511796178119</v>
      </c>
      <c r="E23" s="231" t="n">
        <f aca="false">D23+'Coûts et rendement'!$I$15</f>
        <v>436.936639511452</v>
      </c>
      <c r="F23" s="62" t="n">
        <f aca="false">C23*$C$9</f>
        <v>66.7621146114053</v>
      </c>
      <c r="G23" s="62" t="n">
        <f aca="false">D23-F23</f>
        <v>354.749681566714</v>
      </c>
      <c r="H23" s="62" t="n">
        <f aca="false">C23-G23</f>
        <v>88661.4031336403</v>
      </c>
      <c r="I23" s="232" t="n">
        <f aca="false">I22+G23</f>
        <v>3887.6568663597</v>
      </c>
      <c r="J23" s="233" t="n">
        <f aca="false">J22+F23</f>
        <v>748.972891599613</v>
      </c>
      <c r="N23" s="234"/>
    </row>
    <row r="24" customFormat="false" ht="15.75" hidden="false" customHeight="false" outlineLevel="0" collapsed="false">
      <c r="B24" s="229" t="n">
        <f aca="false">IF(B23=($C$6*12+1),"FIN DU PRET",B23+1)</f>
        <v>12</v>
      </c>
      <c r="C24" s="62" t="n">
        <f aca="false">IF(H23&lt;0,"FIN DU PRET",H23)</f>
        <v>88661.4031336403</v>
      </c>
      <c r="D24" s="230" t="n">
        <f aca="false">IF(C24="FIN DU PRÊT","FIN DU PRET",IF('Coûts et rendement'!$C$13="Oui",PMT($C$9,$C$7,$C$5)*-1,0))</f>
        <v>421.511796178119</v>
      </c>
      <c r="E24" s="231" t="n">
        <f aca="false">D24+'Coûts et rendement'!$I$15</f>
        <v>436.936639511452</v>
      </c>
      <c r="F24" s="62" t="n">
        <f aca="false">C24*$C$9</f>
        <v>66.4960523502302</v>
      </c>
      <c r="G24" s="62" t="n">
        <f aca="false">D24-F24</f>
        <v>355.015743827889</v>
      </c>
      <c r="H24" s="62" t="n">
        <f aca="false">C24-G24</f>
        <v>88306.3873898124</v>
      </c>
      <c r="I24" s="232" t="n">
        <f aca="false">I23+G24</f>
        <v>4242.67261018759</v>
      </c>
      <c r="J24" s="233" t="n">
        <f aca="false">J23+F24</f>
        <v>815.468943949843</v>
      </c>
      <c r="N24" s="234"/>
    </row>
    <row r="25" customFormat="false" ht="15.75" hidden="false" customHeight="false" outlineLevel="0" collapsed="false">
      <c r="B25" s="229" t="n">
        <f aca="false">IF(B24=($C$6*12+1),"FIN DU PRET",B24+1)</f>
        <v>13</v>
      </c>
      <c r="C25" s="62" t="n">
        <f aca="false">IF(H24&lt;0,"FIN DU PRET",H24)</f>
        <v>88306.3873898124</v>
      </c>
      <c r="D25" s="230" t="n">
        <f aca="false">IF(C25="FIN DU PRÊT","FIN DU PRET",IF('Coûts et rendement'!$C$13="Oui",PMT($C$9,$C$7,$C$5)*-1,0))</f>
        <v>421.511796178119</v>
      </c>
      <c r="E25" s="231" t="n">
        <f aca="false">D25+'Coûts et rendement'!$I$15</f>
        <v>436.936639511452</v>
      </c>
      <c r="F25" s="62" t="n">
        <f aca="false">C25*$C$9</f>
        <v>66.2297905423593</v>
      </c>
      <c r="G25" s="62" t="n">
        <f aca="false">D25-F25</f>
        <v>355.28200563576</v>
      </c>
      <c r="H25" s="62" t="n">
        <f aca="false">C25-G25</f>
        <v>87951.1053841767</v>
      </c>
      <c r="I25" s="232" t="n">
        <f aca="false">I24+G25</f>
        <v>4597.95461582334</v>
      </c>
      <c r="J25" s="233" t="n">
        <f aca="false">J24+F25</f>
        <v>881.698734492202</v>
      </c>
      <c r="N25" s="234"/>
    </row>
    <row r="26" customFormat="false" ht="15.75" hidden="false" customHeight="false" outlineLevel="0" collapsed="false">
      <c r="B26" s="229" t="n">
        <f aca="false">IF(B25=($C$6*12+1),"FIN DU PRET",B25+1)</f>
        <v>14</v>
      </c>
      <c r="C26" s="62" t="n">
        <f aca="false">IF(H25&lt;0,"FIN DU PRET",H25)</f>
        <v>87951.1053841767</v>
      </c>
      <c r="D26" s="230" t="n">
        <f aca="false">IF(C26="FIN DU PRÊT","FIN DU PRET",IF('Coûts et rendement'!$C$13="Oui",PMT($C$9,$C$7,$C$5)*-1,0))</f>
        <v>421.511796178119</v>
      </c>
      <c r="E26" s="231" t="n">
        <f aca="false">D26+'Coûts et rendement'!$I$15</f>
        <v>436.936639511452</v>
      </c>
      <c r="F26" s="62" t="n">
        <f aca="false">C26*$C$9</f>
        <v>65.9633290381325</v>
      </c>
      <c r="G26" s="62" t="n">
        <f aca="false">D26-F26</f>
        <v>355.548467139987</v>
      </c>
      <c r="H26" s="62" t="n">
        <f aca="false">C26-G26</f>
        <v>87595.5569170367</v>
      </c>
      <c r="I26" s="232" t="n">
        <f aca="false">I25+G26</f>
        <v>4953.50308296333</v>
      </c>
      <c r="J26" s="233" t="n">
        <f aca="false">J25+F26</f>
        <v>947.662063530335</v>
      </c>
      <c r="N26" s="234"/>
    </row>
    <row r="27" customFormat="false" ht="15.75" hidden="false" customHeight="false" outlineLevel="0" collapsed="false">
      <c r="B27" s="229" t="n">
        <f aca="false">IF(B26=($C$6*12+1),"FIN DU PRET",B26+1)</f>
        <v>15</v>
      </c>
      <c r="C27" s="62" t="n">
        <f aca="false">IF(H26&lt;0,"FIN DU PRET",H26)</f>
        <v>87595.5569170367</v>
      </c>
      <c r="D27" s="230" t="n">
        <f aca="false">IF(C27="FIN DU PRÊT","FIN DU PRET",IF('Coûts et rendement'!$C$13="Oui",PMT($C$9,$C$7,$C$5)*-1,0))</f>
        <v>421.511796178119</v>
      </c>
      <c r="E27" s="231" t="n">
        <f aca="false">D27+'Coûts et rendement'!$I$15</f>
        <v>436.936639511452</v>
      </c>
      <c r="F27" s="62" t="n">
        <f aca="false">C27*$C$9</f>
        <v>65.6966676877775</v>
      </c>
      <c r="G27" s="62" t="n">
        <f aca="false">D27-F27</f>
        <v>355.815128490342</v>
      </c>
      <c r="H27" s="62" t="n">
        <f aca="false">C27-G27</f>
        <v>87239.7417885463</v>
      </c>
      <c r="I27" s="232" t="n">
        <f aca="false">I26+G27</f>
        <v>5309.31821145367</v>
      </c>
      <c r="J27" s="233" t="n">
        <f aca="false">J26+F27</f>
        <v>1013.35873121811</v>
      </c>
      <c r="N27" s="234"/>
    </row>
    <row r="28" customFormat="false" ht="15.75" hidden="false" customHeight="false" outlineLevel="0" collapsed="false">
      <c r="B28" s="229" t="n">
        <f aca="false">IF(B27=($C$6*12+1),"FIN DU PRET",B27+1)</f>
        <v>16</v>
      </c>
      <c r="C28" s="62" t="n">
        <f aca="false">IF(H27&lt;0,"FIN DU PRET",H27)</f>
        <v>87239.7417885463</v>
      </c>
      <c r="D28" s="230" t="n">
        <f aca="false">IF(C28="FIN DU PRÊT","FIN DU PRET",IF('Coûts et rendement'!$C$13="Oui",PMT($C$9,$C$7,$C$5)*-1,0))</f>
        <v>421.511796178119</v>
      </c>
      <c r="E28" s="231" t="n">
        <f aca="false">D28+'Coûts et rendement'!$I$15</f>
        <v>436.936639511452</v>
      </c>
      <c r="F28" s="62" t="n">
        <f aca="false">C28*$C$9</f>
        <v>65.4298063414097</v>
      </c>
      <c r="G28" s="62" t="n">
        <f aca="false">D28-F28</f>
        <v>356.081989836709</v>
      </c>
      <c r="H28" s="62" t="n">
        <f aca="false">C28-G28</f>
        <v>86883.6597987096</v>
      </c>
      <c r="I28" s="232" t="n">
        <f aca="false">I27+G28</f>
        <v>5665.40020129038</v>
      </c>
      <c r="J28" s="233" t="n">
        <f aca="false">J27+F28</f>
        <v>1078.78853755952</v>
      </c>
      <c r="N28" s="234"/>
    </row>
    <row r="29" customFormat="false" ht="15.75" hidden="false" customHeight="false" outlineLevel="0" collapsed="false">
      <c r="B29" s="229" t="n">
        <f aca="false">IF(B28=($C$6*12+1),"FIN DU PRET",B28+1)</f>
        <v>17</v>
      </c>
      <c r="C29" s="62" t="n">
        <f aca="false">IF(H28&lt;0,"FIN DU PRET",H28)</f>
        <v>86883.6597987096</v>
      </c>
      <c r="D29" s="230" t="n">
        <f aca="false">IF(C29="FIN DU PRÊT","FIN DU PRET",IF('Coûts et rendement'!$C$13="Oui",PMT($C$9,$C$7,$C$5)*-1,0))</f>
        <v>421.511796178119</v>
      </c>
      <c r="E29" s="231" t="n">
        <f aca="false">D29+'Coûts et rendement'!$I$15</f>
        <v>436.936639511452</v>
      </c>
      <c r="F29" s="62" t="n">
        <f aca="false">C29*$C$9</f>
        <v>65.1627448490322</v>
      </c>
      <c r="G29" s="62" t="n">
        <f aca="false">D29-F29</f>
        <v>356.349051329087</v>
      </c>
      <c r="H29" s="62" t="n">
        <f aca="false">C29-G29</f>
        <v>86527.3107473805</v>
      </c>
      <c r="I29" s="232" t="n">
        <f aca="false">I28+G29</f>
        <v>6021.74925261947</v>
      </c>
      <c r="J29" s="233" t="n">
        <f aca="false">J28+F29</f>
        <v>1143.95128240855</v>
      </c>
      <c r="N29" s="234"/>
    </row>
    <row r="30" customFormat="false" ht="15.75" hidden="false" customHeight="false" outlineLevel="0" collapsed="false">
      <c r="B30" s="229" t="n">
        <f aca="false">IF(B29=($C$6*12+1),"FIN DU PRET",B29+1)</f>
        <v>18</v>
      </c>
      <c r="C30" s="62" t="n">
        <f aca="false">IF(H29&lt;0,"FIN DU PRET",H29)</f>
        <v>86527.3107473805</v>
      </c>
      <c r="D30" s="230" t="n">
        <f aca="false">IF(C30="FIN DU PRÊT","FIN DU PRET",IF('Coûts et rendement'!$C$13="Oui",PMT($C$9,$C$7,$C$5)*-1,0))</f>
        <v>421.511796178119</v>
      </c>
      <c r="E30" s="231" t="n">
        <f aca="false">D30+'Coûts et rendement'!$I$15</f>
        <v>436.936639511452</v>
      </c>
      <c r="F30" s="62" t="n">
        <f aca="false">C30*$C$9</f>
        <v>64.8954830605354</v>
      </c>
      <c r="G30" s="62" t="n">
        <f aca="false">D30-F30</f>
        <v>356.616313117584</v>
      </c>
      <c r="H30" s="62" t="n">
        <f aca="false">C30-G30</f>
        <v>86170.6944342629</v>
      </c>
      <c r="I30" s="232" t="n">
        <f aca="false">I29+G30</f>
        <v>6378.36556573705</v>
      </c>
      <c r="J30" s="233" t="n">
        <f aca="false">J29+F30</f>
        <v>1208.84676546909</v>
      </c>
      <c r="N30" s="234"/>
    </row>
    <row r="31" customFormat="false" ht="15.75" hidden="false" customHeight="false" outlineLevel="0" collapsed="false">
      <c r="B31" s="229" t="n">
        <f aca="false">IF(B30=($C$6*12+1),"FIN DU PRET",B30+1)</f>
        <v>19</v>
      </c>
      <c r="C31" s="62" t="n">
        <f aca="false">IF(H30&lt;0,"FIN DU PRET",H30)</f>
        <v>86170.6944342629</v>
      </c>
      <c r="D31" s="230" t="n">
        <f aca="false">IF(C31="FIN DU PRÊT","FIN DU PRET",IF('Coûts et rendement'!$C$13="Oui",PMT($C$9,$C$7,$C$5)*-1,0))</f>
        <v>421.511796178119</v>
      </c>
      <c r="E31" s="231" t="n">
        <f aca="false">D31+'Coûts et rendement'!$I$15</f>
        <v>436.936639511452</v>
      </c>
      <c r="F31" s="62" t="n">
        <f aca="false">C31*$C$9</f>
        <v>64.6280208256972</v>
      </c>
      <c r="G31" s="62" t="n">
        <f aca="false">D31-F31</f>
        <v>356.883775352422</v>
      </c>
      <c r="H31" s="62" t="n">
        <f aca="false">C31-G31</f>
        <v>85813.8106589105</v>
      </c>
      <c r="I31" s="232" t="n">
        <f aca="false">I30+G31</f>
        <v>6735.24934108947</v>
      </c>
      <c r="J31" s="233" t="n">
        <f aca="false">J30+F31</f>
        <v>1273.47478629479</v>
      </c>
      <c r="N31" s="234"/>
    </row>
    <row r="32" customFormat="false" ht="15.75" hidden="false" customHeight="false" outlineLevel="0" collapsed="false">
      <c r="B32" s="229" t="n">
        <f aca="false">IF(B31=($C$6*12+1),"FIN DU PRET",B31+1)</f>
        <v>20</v>
      </c>
      <c r="C32" s="62" t="n">
        <f aca="false">IF(H31&lt;0,"FIN DU PRET",H31)</f>
        <v>85813.8106589105</v>
      </c>
      <c r="D32" s="230" t="n">
        <f aca="false">IF(C32="FIN DU PRÊT","FIN DU PRET",IF('Coûts et rendement'!$C$13="Oui",PMT($C$9,$C$7,$C$5)*-1,0))</f>
        <v>421.511796178119</v>
      </c>
      <c r="E32" s="231" t="n">
        <f aca="false">D32+'Coûts et rendement'!$I$15</f>
        <v>436.936639511452</v>
      </c>
      <c r="F32" s="62" t="n">
        <f aca="false">C32*$C$9</f>
        <v>64.3603579941829</v>
      </c>
      <c r="G32" s="62" t="n">
        <f aca="false">D32-F32</f>
        <v>357.151438183936</v>
      </c>
      <c r="H32" s="62" t="n">
        <f aca="false">C32-G32</f>
        <v>85456.6592207266</v>
      </c>
      <c r="I32" s="232" t="n">
        <f aca="false">I31+G32</f>
        <v>7092.40077927341</v>
      </c>
      <c r="J32" s="233" t="n">
        <f aca="false">J31+F32</f>
        <v>1337.83514428897</v>
      </c>
      <c r="N32" s="234"/>
    </row>
    <row r="33" customFormat="false" ht="15.75" hidden="false" customHeight="false" outlineLevel="0" collapsed="false">
      <c r="B33" s="229" t="n">
        <f aca="false">IF(B32=($C$6*12+1),"FIN DU PRET",B32+1)</f>
        <v>21</v>
      </c>
      <c r="C33" s="62" t="n">
        <f aca="false">IF(H32&lt;0,"FIN DU PRET",H32)</f>
        <v>85456.6592207266</v>
      </c>
      <c r="D33" s="230" t="n">
        <f aca="false">IF(C33="FIN DU PRÊT","FIN DU PRET",IF('Coûts et rendement'!$C$13="Oui",PMT($C$9,$C$7,$C$5)*-1,0))</f>
        <v>421.511796178119</v>
      </c>
      <c r="E33" s="231" t="n">
        <f aca="false">D33+'Coûts et rendement'!$I$15</f>
        <v>436.936639511452</v>
      </c>
      <c r="F33" s="62" t="n">
        <f aca="false">C33*$C$9</f>
        <v>64.0924944155449</v>
      </c>
      <c r="G33" s="62" t="n">
        <f aca="false">D33-F33</f>
        <v>357.419301762574</v>
      </c>
      <c r="H33" s="62" t="n">
        <f aca="false">C33-G33</f>
        <v>85099.239918964</v>
      </c>
      <c r="I33" s="232" t="n">
        <f aca="false">I32+G33</f>
        <v>7449.82008103598</v>
      </c>
      <c r="J33" s="233" t="n">
        <f aca="false">J32+F33</f>
        <v>1401.92763870451</v>
      </c>
      <c r="N33" s="234"/>
    </row>
    <row r="34" customFormat="false" ht="15.75" hidden="false" customHeight="false" outlineLevel="0" collapsed="false">
      <c r="B34" s="229" t="n">
        <f aca="false">IF(B33=($C$6*12+1),"FIN DU PRET",B33+1)</f>
        <v>22</v>
      </c>
      <c r="C34" s="62" t="n">
        <f aca="false">IF(H33&lt;0,"FIN DU PRET",H33)</f>
        <v>85099.239918964</v>
      </c>
      <c r="D34" s="230" t="n">
        <f aca="false">IF(C34="FIN DU PRÊT","FIN DU PRET",IF('Coûts et rendement'!$C$13="Oui",PMT($C$9,$C$7,$C$5)*-1,0))</f>
        <v>421.511796178119</v>
      </c>
      <c r="E34" s="231" t="n">
        <f aca="false">D34+'Coûts et rendement'!$I$15</f>
        <v>436.936639511452</v>
      </c>
      <c r="F34" s="62" t="n">
        <f aca="false">C34*$C$9</f>
        <v>63.824429939223</v>
      </c>
      <c r="G34" s="62" t="n">
        <f aca="false">D34-F34</f>
        <v>357.687366238896</v>
      </c>
      <c r="H34" s="62" t="n">
        <f aca="false">C34-G34</f>
        <v>84741.5525527251</v>
      </c>
      <c r="I34" s="232" t="n">
        <f aca="false">I33+G34</f>
        <v>7807.50744727488</v>
      </c>
      <c r="J34" s="233" t="n">
        <f aca="false">J33+F34</f>
        <v>1465.75206864374</v>
      </c>
      <c r="N34" s="234"/>
    </row>
    <row r="35" customFormat="false" ht="15.75" hidden="false" customHeight="false" outlineLevel="0" collapsed="false">
      <c r="B35" s="229" t="n">
        <f aca="false">IF(B34=($C$6*12+1),"FIN DU PRET",B34+1)</f>
        <v>23</v>
      </c>
      <c r="C35" s="62" t="n">
        <f aca="false">IF(H34&lt;0,"FIN DU PRET",H34)</f>
        <v>84741.5525527251</v>
      </c>
      <c r="D35" s="230" t="n">
        <f aca="false">IF(C35="FIN DU PRÊT","FIN DU PRET",IF('Coûts et rendement'!$C$13="Oui",PMT($C$9,$C$7,$C$5)*-1,0))</f>
        <v>421.511796178119</v>
      </c>
      <c r="E35" s="231" t="n">
        <f aca="false">D35+'Coûts et rendement'!$I$15</f>
        <v>436.936639511452</v>
      </c>
      <c r="F35" s="62" t="n">
        <f aca="false">C35*$C$9</f>
        <v>63.5561644145438</v>
      </c>
      <c r="G35" s="62" t="n">
        <f aca="false">D35-F35</f>
        <v>357.955631763575</v>
      </c>
      <c r="H35" s="62" t="n">
        <f aca="false">C35-G35</f>
        <v>84383.5969209615</v>
      </c>
      <c r="I35" s="232" t="n">
        <f aca="false">I34+G35</f>
        <v>8165.46307903846</v>
      </c>
      <c r="J35" s="233" t="n">
        <f aca="false">J34+F35</f>
        <v>1529.30823305828</v>
      </c>
      <c r="N35" s="234"/>
    </row>
    <row r="36" customFormat="false" ht="15.75" hidden="false" customHeight="false" outlineLevel="0" collapsed="false">
      <c r="B36" s="229" t="n">
        <f aca="false">IF(B35=($C$6*12+1),"FIN DU PRET",B35+1)</f>
        <v>24</v>
      </c>
      <c r="C36" s="62" t="n">
        <f aca="false">IF(H35&lt;0,"FIN DU PRET",H35)</f>
        <v>84383.5969209615</v>
      </c>
      <c r="D36" s="230" t="n">
        <f aca="false">IF(C36="FIN DU PRÊT","FIN DU PRET",IF('Coûts et rendement'!$C$13="Oui",PMT($C$9,$C$7,$C$5)*-1,0))</f>
        <v>421.511796178119</v>
      </c>
      <c r="E36" s="231" t="n">
        <f aca="false">D36+'Coûts et rendement'!$I$15</f>
        <v>436.936639511452</v>
      </c>
      <c r="F36" s="62" t="n">
        <f aca="false">C36*$C$9</f>
        <v>63.2876976907211</v>
      </c>
      <c r="G36" s="62" t="n">
        <f aca="false">D36-F36</f>
        <v>358.224098487398</v>
      </c>
      <c r="H36" s="62" t="n">
        <f aca="false">C36-G36</f>
        <v>84025.3728224741</v>
      </c>
      <c r="I36" s="232" t="n">
        <f aca="false">I35+G36</f>
        <v>8523.68717752585</v>
      </c>
      <c r="J36" s="233" t="n">
        <f aca="false">J35+F36</f>
        <v>1592.595930749</v>
      </c>
      <c r="N36" s="234"/>
    </row>
    <row r="37" customFormat="false" ht="15.75" hidden="false" customHeight="false" outlineLevel="0" collapsed="false">
      <c r="B37" s="229" t="n">
        <f aca="false">IF(B36=($C$6*12+1),"FIN DU PRET",B36+1)</f>
        <v>25</v>
      </c>
      <c r="C37" s="62" t="n">
        <f aca="false">IF(H36&lt;0,"FIN DU PRET",H36)</f>
        <v>84025.3728224741</v>
      </c>
      <c r="D37" s="230" t="n">
        <f aca="false">IF(C37="FIN DU PRÊT","FIN DU PRET",IF('Coûts et rendement'!$C$13="Oui",PMT($C$9,$C$7,$C$5)*-1,0))</f>
        <v>421.511796178119</v>
      </c>
      <c r="E37" s="231" t="n">
        <f aca="false">D37+'Coûts et rendement'!$I$15</f>
        <v>436.936639511452</v>
      </c>
      <c r="F37" s="62" t="n">
        <f aca="false">C37*$C$9</f>
        <v>63.0190296168556</v>
      </c>
      <c r="G37" s="62" t="n">
        <f aca="false">D37-F37</f>
        <v>358.492766561263</v>
      </c>
      <c r="H37" s="62" t="n">
        <f aca="false">C37-G37</f>
        <v>83666.8800559129</v>
      </c>
      <c r="I37" s="232" t="n">
        <f aca="false">I36+G37</f>
        <v>8882.17994408712</v>
      </c>
      <c r="J37" s="233" t="n">
        <f aca="false">J36+F37</f>
        <v>1655.61496036586</v>
      </c>
      <c r="N37" s="234"/>
    </row>
    <row r="38" customFormat="false" ht="15.75" hidden="false" customHeight="false" outlineLevel="0" collapsed="false">
      <c r="B38" s="229" t="n">
        <f aca="false">IF(B37=($C$6*12+1),"FIN DU PRET",B37+1)</f>
        <v>26</v>
      </c>
      <c r="C38" s="62" t="n">
        <f aca="false">IF(H37&lt;0,"FIN DU PRET",H37)</f>
        <v>83666.8800559129</v>
      </c>
      <c r="D38" s="230" t="n">
        <f aca="false">IF(C38="FIN DU PRÊT","FIN DU PRET",IF('Coûts et rendement'!$C$13="Oui",PMT($C$9,$C$7,$C$5)*-1,0))</f>
        <v>421.511796178119</v>
      </c>
      <c r="E38" s="231" t="n">
        <f aca="false">D38+'Coûts et rendement'!$I$15</f>
        <v>436.936639511452</v>
      </c>
      <c r="F38" s="62" t="n">
        <f aca="false">C38*$C$9</f>
        <v>62.7501600419347</v>
      </c>
      <c r="G38" s="62" t="n">
        <f aca="false">D38-F38</f>
        <v>358.761636136184</v>
      </c>
      <c r="H38" s="62" t="n">
        <f aca="false">C38-G38</f>
        <v>83308.1184197767</v>
      </c>
      <c r="I38" s="232" t="n">
        <f aca="false">I37+G38</f>
        <v>9240.9415802233</v>
      </c>
      <c r="J38" s="233" t="n">
        <f aca="false">J37+F38</f>
        <v>1718.36512040779</v>
      </c>
      <c r="N38" s="234"/>
    </row>
    <row r="39" customFormat="false" ht="15.75" hidden="false" customHeight="false" outlineLevel="0" collapsed="false">
      <c r="B39" s="229" t="n">
        <f aca="false">IF(B38=($C$6*12+1),"FIN DU PRET",B38+1)</f>
        <v>27</v>
      </c>
      <c r="C39" s="62" t="n">
        <f aca="false">IF(H38&lt;0,"FIN DU PRET",H38)</f>
        <v>83308.1184197767</v>
      </c>
      <c r="D39" s="230" t="n">
        <f aca="false">IF(C39="FIN DU PRÊT","FIN DU PRET",IF('Coûts et rendement'!$C$13="Oui",PMT($C$9,$C$7,$C$5)*-1,0))</f>
        <v>421.511796178119</v>
      </c>
      <c r="E39" s="231" t="n">
        <f aca="false">D39+'Coûts et rendement'!$I$15</f>
        <v>436.936639511452</v>
      </c>
      <c r="F39" s="62" t="n">
        <f aca="false">C39*$C$9</f>
        <v>62.4810888148325</v>
      </c>
      <c r="G39" s="62" t="n">
        <f aca="false">D39-F39</f>
        <v>359.030707363287</v>
      </c>
      <c r="H39" s="62" t="n">
        <f aca="false">C39-G39</f>
        <v>82949.0877124134</v>
      </c>
      <c r="I39" s="232" t="n">
        <f aca="false">I38+G39</f>
        <v>9599.97228758659</v>
      </c>
      <c r="J39" s="233" t="n">
        <f aca="false">J38+F39</f>
        <v>1780.84620922262</v>
      </c>
      <c r="N39" s="234"/>
    </row>
    <row r="40" customFormat="false" ht="15.75" hidden="false" customHeight="false" outlineLevel="0" collapsed="false">
      <c r="B40" s="229" t="n">
        <f aca="false">IF(B39=($C$6*12+1),"FIN DU PRET",B39+1)</f>
        <v>28</v>
      </c>
      <c r="C40" s="62" t="n">
        <f aca="false">IF(H39&lt;0,"FIN DU PRET",H39)</f>
        <v>82949.0877124134</v>
      </c>
      <c r="D40" s="230" t="n">
        <f aca="false">IF(C40="FIN DU PRÊT","FIN DU PRET",IF('Coûts et rendement'!$C$13="Oui",PMT($C$9,$C$7,$C$5)*-1,0))</f>
        <v>421.511796178119</v>
      </c>
      <c r="E40" s="231" t="n">
        <f aca="false">D40+'Coûts et rendement'!$I$15</f>
        <v>436.936639511452</v>
      </c>
      <c r="F40" s="62" t="n">
        <f aca="false">C40*$C$9</f>
        <v>62.21181578431</v>
      </c>
      <c r="G40" s="62" t="n">
        <f aca="false">D40-F40</f>
        <v>359.299980393809</v>
      </c>
      <c r="H40" s="62" t="n">
        <f aca="false">C40-G40</f>
        <v>82589.7877320196</v>
      </c>
      <c r="I40" s="232" t="n">
        <f aca="false">I39+G40</f>
        <v>9959.2722679804</v>
      </c>
      <c r="J40" s="233" t="n">
        <f aca="false">J39+F40</f>
        <v>1843.05802500693</v>
      </c>
      <c r="N40" s="234"/>
    </row>
    <row r="41" customFormat="false" ht="15.75" hidden="false" customHeight="false" outlineLevel="0" collapsed="false">
      <c r="B41" s="229" t="n">
        <f aca="false">IF(B40=($C$6*12+1),"FIN DU PRET",B40+1)</f>
        <v>29</v>
      </c>
      <c r="C41" s="62" t="n">
        <f aca="false">IF(H40&lt;0,"FIN DU PRET",H40)</f>
        <v>82589.7877320196</v>
      </c>
      <c r="D41" s="230" t="n">
        <f aca="false">IF(C41="FIN DU PRÊT","FIN DU PRET",IF('Coûts et rendement'!$C$13="Oui",PMT($C$9,$C$7,$C$5)*-1,0))</f>
        <v>421.511796178119</v>
      </c>
      <c r="E41" s="231" t="n">
        <f aca="false">D41+'Coûts et rendement'!$I$15</f>
        <v>436.936639511452</v>
      </c>
      <c r="F41" s="62" t="n">
        <f aca="false">C41*$C$9</f>
        <v>61.9423407990147</v>
      </c>
      <c r="G41" s="62" t="n">
        <f aca="false">D41-F41</f>
        <v>359.569455379104</v>
      </c>
      <c r="H41" s="62" t="n">
        <f aca="false">C41-G41</f>
        <v>82230.2182766405</v>
      </c>
      <c r="I41" s="232" t="n">
        <f aca="false">I40+G41</f>
        <v>10318.8417233595</v>
      </c>
      <c r="J41" s="233" t="n">
        <f aca="false">J40+F41</f>
        <v>1905.00036580595</v>
      </c>
      <c r="N41" s="234"/>
    </row>
    <row r="42" customFormat="false" ht="15.75" hidden="false" customHeight="false" outlineLevel="0" collapsed="false">
      <c r="B42" s="229" t="n">
        <f aca="false">IF(B41=($C$6*12+1),"FIN DU PRET",B41+1)</f>
        <v>30</v>
      </c>
      <c r="C42" s="62" t="n">
        <f aca="false">IF(H41&lt;0,"FIN DU PRET",H41)</f>
        <v>82230.2182766405</v>
      </c>
      <c r="D42" s="230" t="n">
        <f aca="false">IF(C42="FIN DU PRÊT","FIN DU PRET",IF('Coûts et rendement'!$C$13="Oui",PMT($C$9,$C$7,$C$5)*-1,0))</f>
        <v>421.511796178119</v>
      </c>
      <c r="E42" s="231" t="n">
        <f aca="false">D42+'Coûts et rendement'!$I$15</f>
        <v>436.936639511452</v>
      </c>
      <c r="F42" s="62" t="n">
        <f aca="false">C42*$C$9</f>
        <v>61.6726637074803</v>
      </c>
      <c r="G42" s="62" t="n">
        <f aca="false">D42-F42</f>
        <v>359.839132470639</v>
      </c>
      <c r="H42" s="62" t="n">
        <f aca="false">C42-G42</f>
        <v>81870.3791441699</v>
      </c>
      <c r="I42" s="232" t="n">
        <f aca="false">I41+G42</f>
        <v>10678.6808558301</v>
      </c>
      <c r="J42" s="233" t="n">
        <f aca="false">J41+F42</f>
        <v>1966.67302951343</v>
      </c>
      <c r="N42" s="234"/>
    </row>
    <row r="43" customFormat="false" ht="15.75" hidden="false" customHeight="false" outlineLevel="0" collapsed="false">
      <c r="B43" s="229" t="n">
        <f aca="false">IF(B42=($C$6*12+1),"FIN DU PRET",B42+1)</f>
        <v>31</v>
      </c>
      <c r="C43" s="62" t="n">
        <f aca="false">IF(H42&lt;0,"FIN DU PRET",H42)</f>
        <v>81870.3791441699</v>
      </c>
      <c r="D43" s="230" t="n">
        <f aca="false">IF(C43="FIN DU PRÊT","FIN DU PRET",IF('Coûts et rendement'!$C$13="Oui",PMT($C$9,$C$7,$C$5)*-1,0))</f>
        <v>421.511796178119</v>
      </c>
      <c r="E43" s="231" t="n">
        <f aca="false">D43+'Coûts et rendement'!$I$15</f>
        <v>436.936639511452</v>
      </c>
      <c r="F43" s="62" t="n">
        <f aca="false">C43*$C$9</f>
        <v>61.4027843581274</v>
      </c>
      <c r="G43" s="62" t="n">
        <f aca="false">D43-F43</f>
        <v>360.109011819992</v>
      </c>
      <c r="H43" s="62" t="n">
        <f aca="false">C43-G43</f>
        <v>81510.2701323499</v>
      </c>
      <c r="I43" s="232" t="n">
        <f aca="false">I42+G43</f>
        <v>11038.7898676501</v>
      </c>
      <c r="J43" s="233" t="n">
        <f aca="false">J42+F43</f>
        <v>2028.07581387156</v>
      </c>
      <c r="N43" s="234"/>
    </row>
    <row r="44" customFormat="false" ht="15.75" hidden="false" customHeight="false" outlineLevel="0" collapsed="false">
      <c r="B44" s="229" t="n">
        <f aca="false">IF(B43=($C$6*12+1),"FIN DU PRET",B43+1)</f>
        <v>32</v>
      </c>
      <c r="C44" s="62" t="n">
        <f aca="false">IF(H43&lt;0,"FIN DU PRET",H43)</f>
        <v>81510.2701323499</v>
      </c>
      <c r="D44" s="230" t="n">
        <f aca="false">IF(C44="FIN DU PRÊT","FIN DU PRET",IF('Coûts et rendement'!$C$13="Oui",PMT($C$9,$C$7,$C$5)*-1,0))</f>
        <v>421.511796178119</v>
      </c>
      <c r="E44" s="231" t="n">
        <f aca="false">D44+'Coûts et rendement'!$I$15</f>
        <v>436.936639511452</v>
      </c>
      <c r="F44" s="62" t="n">
        <f aca="false">C44*$C$9</f>
        <v>61.1327025992624</v>
      </c>
      <c r="G44" s="62" t="n">
        <f aca="false">D44-F44</f>
        <v>360.379093578857</v>
      </c>
      <c r="H44" s="62" t="n">
        <f aca="false">C44-G44</f>
        <v>81149.891038771</v>
      </c>
      <c r="I44" s="232" t="n">
        <f aca="false">I43+G44</f>
        <v>11399.168961229</v>
      </c>
      <c r="J44" s="233" t="n">
        <f aca="false">J43+F44</f>
        <v>2089.20851647082</v>
      </c>
      <c r="N44" s="234"/>
    </row>
    <row r="45" customFormat="false" ht="15.75" hidden="false" customHeight="false" outlineLevel="0" collapsed="false">
      <c r="B45" s="229" t="n">
        <f aca="false">IF(B44=($C$6*12+1),"FIN DU PRET",B44+1)</f>
        <v>33</v>
      </c>
      <c r="C45" s="62" t="n">
        <f aca="false">IF(H44&lt;0,"FIN DU PRET",H44)</f>
        <v>81149.891038771</v>
      </c>
      <c r="D45" s="230" t="n">
        <f aca="false">IF(C45="FIN DU PRÊT","FIN DU PRET",IF('Coûts et rendement'!$C$13="Oui",PMT($C$9,$C$7,$C$5)*-1,0))</f>
        <v>421.511796178119</v>
      </c>
      <c r="E45" s="231" t="n">
        <f aca="false">D45+'Coûts et rendement'!$I$15</f>
        <v>436.936639511452</v>
      </c>
      <c r="F45" s="62" t="n">
        <f aca="false">C45*$C$9</f>
        <v>60.8624182790782</v>
      </c>
      <c r="G45" s="62" t="n">
        <f aca="false">D45-F45</f>
        <v>360.649377899041</v>
      </c>
      <c r="H45" s="62" t="n">
        <f aca="false">C45-G45</f>
        <v>80789.2416608719</v>
      </c>
      <c r="I45" s="232" t="n">
        <f aca="false">I44+G45</f>
        <v>11759.818339128</v>
      </c>
      <c r="J45" s="233" t="n">
        <f aca="false">J44+F45</f>
        <v>2150.0709347499</v>
      </c>
      <c r="N45" s="234"/>
    </row>
    <row r="46" customFormat="false" ht="15.75" hidden="false" customHeight="false" outlineLevel="0" collapsed="false">
      <c r="B46" s="229" t="n">
        <f aca="false">IF(B45=($C$6*12+1),"FIN DU PRET",B45+1)</f>
        <v>34</v>
      </c>
      <c r="C46" s="62" t="n">
        <f aca="false">IF(H45&lt;0,"FIN DU PRET",H45)</f>
        <v>80789.2416608719</v>
      </c>
      <c r="D46" s="230" t="n">
        <f aca="false">IF(C46="FIN DU PRÊT","FIN DU PRET",IF('Coûts et rendement'!$C$13="Oui",PMT($C$9,$C$7,$C$5)*-1,0))</f>
        <v>421.511796178119</v>
      </c>
      <c r="E46" s="231" t="n">
        <f aca="false">D46+'Coûts et rendement'!$I$15</f>
        <v>436.936639511452</v>
      </c>
      <c r="F46" s="62" t="n">
        <f aca="false">C46*$C$9</f>
        <v>60.591931245654</v>
      </c>
      <c r="G46" s="62" t="n">
        <f aca="false">D46-F46</f>
        <v>360.919864932465</v>
      </c>
      <c r="H46" s="62" t="n">
        <f aca="false">C46-G46</f>
        <v>80428.3217959395</v>
      </c>
      <c r="I46" s="232" t="n">
        <f aca="false">I45+G46</f>
        <v>12120.7382040605</v>
      </c>
      <c r="J46" s="233" t="n">
        <f aca="false">J45+F46</f>
        <v>2210.66286599555</v>
      </c>
      <c r="N46" s="234"/>
    </row>
    <row r="47" customFormat="false" ht="15.75" hidden="false" customHeight="false" outlineLevel="0" collapsed="false">
      <c r="B47" s="229" t="n">
        <f aca="false">IF(B46=($C$6*12+1),"FIN DU PRET",B46+1)</f>
        <v>35</v>
      </c>
      <c r="C47" s="62" t="n">
        <f aca="false">IF(H46&lt;0,"FIN DU PRET",H46)</f>
        <v>80428.3217959395</v>
      </c>
      <c r="D47" s="230" t="n">
        <f aca="false">IF(C47="FIN DU PRÊT","FIN DU PRET",IF('Coûts et rendement'!$C$13="Oui",PMT($C$9,$C$7,$C$5)*-1,0))</f>
        <v>421.511796178119</v>
      </c>
      <c r="E47" s="231" t="n">
        <f aca="false">D47+'Coûts et rendement'!$I$15</f>
        <v>436.936639511452</v>
      </c>
      <c r="F47" s="62" t="n">
        <f aca="false">C47*$C$9</f>
        <v>60.3212413469546</v>
      </c>
      <c r="G47" s="62" t="n">
        <f aca="false">D47-F47</f>
        <v>361.190554831164</v>
      </c>
      <c r="H47" s="62" t="n">
        <f aca="false">C47-G47</f>
        <v>80067.1312411083</v>
      </c>
      <c r="I47" s="232" t="n">
        <f aca="false">I46+G47</f>
        <v>12481.9287588917</v>
      </c>
      <c r="J47" s="233" t="n">
        <f aca="false">J46+F47</f>
        <v>2270.98410734251</v>
      </c>
      <c r="N47" s="234"/>
    </row>
    <row r="48" customFormat="false" ht="15.75" hidden="false" customHeight="false" outlineLevel="0" collapsed="false">
      <c r="B48" s="229" t="n">
        <f aca="false">IF(B47=($C$6*12+1),"FIN DU PRET",B47+1)</f>
        <v>36</v>
      </c>
      <c r="C48" s="62" t="n">
        <f aca="false">IF(H47&lt;0,"FIN DU PRET",H47)</f>
        <v>80067.1312411083</v>
      </c>
      <c r="D48" s="230" t="n">
        <f aca="false">IF(C48="FIN DU PRÊT","FIN DU PRET",IF('Coûts et rendement'!$C$13="Oui",PMT($C$9,$C$7,$C$5)*-1,0))</f>
        <v>421.511796178119</v>
      </c>
      <c r="E48" s="231" t="n">
        <f aca="false">D48+'Coûts et rendement'!$I$15</f>
        <v>436.936639511452</v>
      </c>
      <c r="F48" s="62" t="n">
        <f aca="false">C48*$C$9</f>
        <v>60.0503484308312</v>
      </c>
      <c r="G48" s="62" t="n">
        <f aca="false">D48-F48</f>
        <v>361.461447747288</v>
      </c>
      <c r="H48" s="62" t="n">
        <f aca="false">C48-G48</f>
        <v>79705.669793361</v>
      </c>
      <c r="I48" s="232" t="n">
        <f aca="false">I47+G48</f>
        <v>12843.3902066389</v>
      </c>
      <c r="J48" s="233" t="n">
        <f aca="false">J47+F48</f>
        <v>2331.03445577334</v>
      </c>
      <c r="N48" s="234"/>
    </row>
    <row r="49" customFormat="false" ht="15.75" hidden="false" customHeight="false" outlineLevel="0" collapsed="false">
      <c r="B49" s="229" t="n">
        <f aca="false">IF(B48=($C$6*12+1),"FIN DU PRET",B48+1)</f>
        <v>37</v>
      </c>
      <c r="C49" s="62" t="n">
        <f aca="false">IF(H48&lt;0,"FIN DU PRET",H48)</f>
        <v>79705.669793361</v>
      </c>
      <c r="D49" s="230" t="n">
        <f aca="false">IF(C49="FIN DU PRÊT","FIN DU PRET",IF('Coûts et rendement'!$C$13="Oui",PMT($C$9,$C$7,$C$5)*-1,0))</f>
        <v>421.511796178119</v>
      </c>
      <c r="E49" s="231" t="n">
        <f aca="false">D49+'Coûts et rendement'!$I$15</f>
        <v>436.936639511452</v>
      </c>
      <c r="F49" s="62" t="n">
        <f aca="false">C49*$C$9</f>
        <v>59.7792523450208</v>
      </c>
      <c r="G49" s="62" t="n">
        <f aca="false">D49-F49</f>
        <v>361.732543833098</v>
      </c>
      <c r="H49" s="62" t="n">
        <f aca="false">C49-G49</f>
        <v>79343.9372495279</v>
      </c>
      <c r="I49" s="232" t="n">
        <f aca="false">I48+G49</f>
        <v>13205.122750472</v>
      </c>
      <c r="J49" s="233" t="n">
        <f aca="false">J48+F49</f>
        <v>2390.81370811836</v>
      </c>
      <c r="N49" s="234"/>
    </row>
    <row r="50" customFormat="false" ht="15.75" hidden="false" customHeight="false" outlineLevel="0" collapsed="false">
      <c r="B50" s="229" t="n">
        <f aca="false">IF(B49=($C$6*12+1),"FIN DU PRET",B49+1)</f>
        <v>38</v>
      </c>
      <c r="C50" s="62" t="n">
        <f aca="false">IF(H49&lt;0,"FIN DU PRET",H49)</f>
        <v>79343.9372495279</v>
      </c>
      <c r="D50" s="230" t="n">
        <f aca="false">IF(C50="FIN DU PRÊT","FIN DU PRET",IF('Coûts et rendement'!$C$13="Oui",PMT($C$9,$C$7,$C$5)*-1,0))</f>
        <v>421.511796178119</v>
      </c>
      <c r="E50" s="231" t="n">
        <f aca="false">D50+'Coûts et rendement'!$I$15</f>
        <v>436.936639511452</v>
      </c>
      <c r="F50" s="62" t="n">
        <f aca="false">C50*$C$9</f>
        <v>59.5079529371459</v>
      </c>
      <c r="G50" s="62" t="n">
        <f aca="false">D50-F50</f>
        <v>362.003843240973</v>
      </c>
      <c r="H50" s="62" t="n">
        <f aca="false">C50-G50</f>
        <v>78981.9334062869</v>
      </c>
      <c r="I50" s="232" t="n">
        <f aca="false">I49+G50</f>
        <v>13567.126593713</v>
      </c>
      <c r="J50" s="233" t="n">
        <f aca="false">J49+F50</f>
        <v>2450.3216610555</v>
      </c>
      <c r="N50" s="234"/>
    </row>
    <row r="51" customFormat="false" ht="15.75" hidden="false" customHeight="false" outlineLevel="0" collapsed="false">
      <c r="B51" s="229" t="n">
        <f aca="false">IF(B50=($C$6*12+1),"FIN DU PRET",B50+1)</f>
        <v>39</v>
      </c>
      <c r="C51" s="62" t="n">
        <f aca="false">IF(H50&lt;0,"FIN DU PRET",H50)</f>
        <v>78981.9334062869</v>
      </c>
      <c r="D51" s="230" t="n">
        <f aca="false">IF(C51="FIN DU PRÊT","FIN DU PRET",IF('Coûts et rendement'!$C$13="Oui",PMT($C$9,$C$7,$C$5)*-1,0))</f>
        <v>421.511796178119</v>
      </c>
      <c r="E51" s="231" t="n">
        <f aca="false">D51+'Coûts et rendement'!$I$15</f>
        <v>436.936639511452</v>
      </c>
      <c r="F51" s="62" t="n">
        <f aca="false">C51*$C$9</f>
        <v>59.2364500547152</v>
      </c>
      <c r="G51" s="62" t="n">
        <f aca="false">D51-F51</f>
        <v>362.275346123404</v>
      </c>
      <c r="H51" s="62" t="n">
        <f aca="false">C51-G51</f>
        <v>78619.6580601635</v>
      </c>
      <c r="I51" s="232" t="n">
        <f aca="false">I50+G51</f>
        <v>13929.4019398364</v>
      </c>
      <c r="J51" s="233" t="n">
        <f aca="false">J50+F51</f>
        <v>2509.55811111022</v>
      </c>
      <c r="N51" s="234"/>
    </row>
    <row r="52" customFormat="false" ht="15.75" hidden="false" customHeight="false" outlineLevel="0" collapsed="false">
      <c r="B52" s="229" t="n">
        <f aca="false">IF(B51=($C$6*12+1),"FIN DU PRET",B51+1)</f>
        <v>40</v>
      </c>
      <c r="C52" s="62" t="n">
        <f aca="false">IF(H51&lt;0,"FIN DU PRET",H51)</f>
        <v>78619.6580601635</v>
      </c>
      <c r="D52" s="230" t="n">
        <f aca="false">IF(C52="FIN DU PRÊT","FIN DU PRET",IF('Coûts et rendement'!$C$13="Oui",PMT($C$9,$C$7,$C$5)*-1,0))</f>
        <v>421.511796178119</v>
      </c>
      <c r="E52" s="231" t="n">
        <f aca="false">D52+'Coûts et rendement'!$I$15</f>
        <v>436.936639511452</v>
      </c>
      <c r="F52" s="62" t="n">
        <f aca="false">C52*$C$9</f>
        <v>58.9647435451226</v>
      </c>
      <c r="G52" s="62" t="n">
        <f aca="false">D52-F52</f>
        <v>362.547052632996</v>
      </c>
      <c r="H52" s="62" t="n">
        <f aca="false">C52-G52</f>
        <v>78257.1110075305</v>
      </c>
      <c r="I52" s="232" t="n">
        <f aca="false">I51+G52</f>
        <v>14291.9489924694</v>
      </c>
      <c r="J52" s="233" t="n">
        <f aca="false">J51+F52</f>
        <v>2568.52285465534</v>
      </c>
      <c r="N52" s="234"/>
    </row>
    <row r="53" customFormat="false" ht="15.75" hidden="false" customHeight="false" outlineLevel="0" collapsed="false">
      <c r="B53" s="229" t="n">
        <f aca="false">IF(B52=($C$6*12+1),"FIN DU PRET",B52+1)</f>
        <v>41</v>
      </c>
      <c r="C53" s="62" t="n">
        <f aca="false">IF(H52&lt;0,"FIN DU PRET",H52)</f>
        <v>78257.1110075305</v>
      </c>
      <c r="D53" s="230" t="n">
        <f aca="false">IF(C53="FIN DU PRÊT","FIN DU PRET",IF('Coûts et rendement'!$C$13="Oui",PMT($C$9,$C$7,$C$5)*-1,0))</f>
        <v>421.511796178119</v>
      </c>
      <c r="E53" s="231" t="n">
        <f aca="false">D53+'Coûts et rendement'!$I$15</f>
        <v>436.936639511452</v>
      </c>
      <c r="F53" s="62" t="n">
        <f aca="false">C53*$C$9</f>
        <v>58.6928332556479</v>
      </c>
      <c r="G53" s="62" t="n">
        <f aca="false">D53-F53</f>
        <v>362.818962922471</v>
      </c>
      <c r="H53" s="62" t="n">
        <f aca="false">C53-G53</f>
        <v>77894.2920446081</v>
      </c>
      <c r="I53" s="232" t="n">
        <f aca="false">I52+G53</f>
        <v>14654.7679553919</v>
      </c>
      <c r="J53" s="233" t="n">
        <f aca="false">J52+F53</f>
        <v>2627.21568791099</v>
      </c>
      <c r="N53" s="234"/>
    </row>
    <row r="54" customFormat="false" ht="15.75" hidden="false" customHeight="false" outlineLevel="0" collapsed="false">
      <c r="B54" s="229" t="n">
        <f aca="false">IF(B53=($C$6*12+1),"FIN DU PRET",B53+1)</f>
        <v>42</v>
      </c>
      <c r="C54" s="62" t="n">
        <f aca="false">IF(H53&lt;0,"FIN DU PRET",H53)</f>
        <v>77894.2920446081</v>
      </c>
      <c r="D54" s="230" t="n">
        <f aca="false">IF(C54="FIN DU PRÊT","FIN DU PRET",IF('Coûts et rendement'!$C$13="Oui",PMT($C$9,$C$7,$C$5)*-1,0))</f>
        <v>421.511796178119</v>
      </c>
      <c r="E54" s="231" t="n">
        <f aca="false">D54+'Coûts et rendement'!$I$15</f>
        <v>436.936639511452</v>
      </c>
      <c r="F54" s="62" t="n">
        <f aca="false">C54*$C$9</f>
        <v>58.420719033456</v>
      </c>
      <c r="G54" s="62" t="n">
        <f aca="false">D54-F54</f>
        <v>363.091077144663</v>
      </c>
      <c r="H54" s="62" t="n">
        <f aca="false">C54-G54</f>
        <v>77531.2009674634</v>
      </c>
      <c r="I54" s="232" t="n">
        <f aca="false">I53+G54</f>
        <v>15017.8590325366</v>
      </c>
      <c r="J54" s="233" t="n">
        <f aca="false">J53+F54</f>
        <v>2685.63640694445</v>
      </c>
      <c r="N54" s="234"/>
    </row>
    <row r="55" customFormat="false" ht="15.75" hidden="false" customHeight="false" outlineLevel="0" collapsed="false">
      <c r="B55" s="229" t="n">
        <f aca="false">IF(B54=($C$6*12+1),"FIN DU PRET",B54+1)</f>
        <v>43</v>
      </c>
      <c r="C55" s="62" t="n">
        <f aca="false">IF(H54&lt;0,"FIN DU PRET",H54)</f>
        <v>77531.2009674634</v>
      </c>
      <c r="D55" s="230" t="n">
        <f aca="false">IF(C55="FIN DU PRÊT","FIN DU PRET",IF('Coûts et rendement'!$C$13="Oui",PMT($C$9,$C$7,$C$5)*-1,0))</f>
        <v>421.511796178119</v>
      </c>
      <c r="E55" s="231" t="n">
        <f aca="false">D55+'Coûts et rendement'!$I$15</f>
        <v>436.936639511452</v>
      </c>
      <c r="F55" s="62" t="n">
        <f aca="false">C55*$C$9</f>
        <v>58.1484007255976</v>
      </c>
      <c r="G55" s="62" t="n">
        <f aca="false">D55-F55</f>
        <v>363.363395452521</v>
      </c>
      <c r="H55" s="62" t="n">
        <f aca="false">C55-G55</f>
        <v>77167.8375720109</v>
      </c>
      <c r="I55" s="232" t="n">
        <f aca="false">I54+G55</f>
        <v>15381.2224279891</v>
      </c>
      <c r="J55" s="233" t="n">
        <f aca="false">J54+F55</f>
        <v>2743.78480767004</v>
      </c>
      <c r="N55" s="234"/>
    </row>
    <row r="56" customFormat="false" ht="15.75" hidden="false" customHeight="false" outlineLevel="0" collapsed="false">
      <c r="B56" s="229" t="n">
        <f aca="false">IF(B55=($C$6*12+1),"FIN DU PRET",B55+1)</f>
        <v>44</v>
      </c>
      <c r="C56" s="62" t="n">
        <f aca="false">IF(H55&lt;0,"FIN DU PRET",H55)</f>
        <v>77167.8375720109</v>
      </c>
      <c r="D56" s="230" t="n">
        <f aca="false">IF(C56="FIN DU PRÊT","FIN DU PRET",IF('Coûts et rendement'!$C$13="Oui",PMT($C$9,$C$7,$C$5)*-1,0))</f>
        <v>421.511796178119</v>
      </c>
      <c r="E56" s="231" t="n">
        <f aca="false">D56+'Coûts et rendement'!$I$15</f>
        <v>436.936639511452</v>
      </c>
      <c r="F56" s="62" t="n">
        <f aca="false">C56*$C$9</f>
        <v>57.8758781790082</v>
      </c>
      <c r="G56" s="62" t="n">
        <f aca="false">D56-F56</f>
        <v>363.635917999111</v>
      </c>
      <c r="H56" s="62" t="n">
        <f aca="false">C56-G56</f>
        <v>76804.2016540118</v>
      </c>
      <c r="I56" s="232" t="n">
        <f aca="false">I55+G56</f>
        <v>15744.8583459882</v>
      </c>
      <c r="J56" s="233" t="n">
        <f aca="false">J55+F56</f>
        <v>2801.66068584905</v>
      </c>
      <c r="N56" s="234"/>
    </row>
    <row r="57" customFormat="false" ht="15.75" hidden="false" customHeight="false" outlineLevel="0" collapsed="false">
      <c r="B57" s="229" t="n">
        <f aca="false">IF(B56=($C$6*12+1),"FIN DU PRET",B56+1)</f>
        <v>45</v>
      </c>
      <c r="C57" s="62" t="n">
        <f aca="false">IF(H56&lt;0,"FIN DU PRET",H56)</f>
        <v>76804.2016540118</v>
      </c>
      <c r="D57" s="230" t="n">
        <f aca="false">IF(C57="FIN DU PRÊT","FIN DU PRET",IF('Coûts et rendement'!$C$13="Oui",PMT($C$9,$C$7,$C$5)*-1,0))</f>
        <v>421.511796178119</v>
      </c>
      <c r="E57" s="231" t="n">
        <f aca="false">D57+'Coûts et rendement'!$I$15</f>
        <v>436.936639511452</v>
      </c>
      <c r="F57" s="62" t="n">
        <f aca="false">C57*$C$9</f>
        <v>57.6031512405088</v>
      </c>
      <c r="G57" s="62" t="n">
        <f aca="false">D57-F57</f>
        <v>363.90864493761</v>
      </c>
      <c r="H57" s="62" t="n">
        <f aca="false">C57-G57</f>
        <v>76440.2930090742</v>
      </c>
      <c r="I57" s="232" t="n">
        <f aca="false">I56+G57</f>
        <v>16108.7669909258</v>
      </c>
      <c r="J57" s="233" t="n">
        <f aca="false">J56+F57</f>
        <v>2859.26383708956</v>
      </c>
      <c r="N57" s="234"/>
    </row>
    <row r="58" customFormat="false" ht="15.75" hidden="false" customHeight="false" outlineLevel="0" collapsed="false">
      <c r="B58" s="229" t="n">
        <f aca="false">IF(B57=($C$6*12+1),"FIN DU PRET",B57+1)</f>
        <v>46</v>
      </c>
      <c r="C58" s="62" t="n">
        <f aca="false">IF(H57&lt;0,"FIN DU PRET",H57)</f>
        <v>76440.2930090742</v>
      </c>
      <c r="D58" s="230" t="n">
        <f aca="false">IF(C58="FIN DU PRÊT","FIN DU PRET",IF('Coûts et rendement'!$C$13="Oui",PMT($C$9,$C$7,$C$5)*-1,0))</f>
        <v>421.511796178119</v>
      </c>
      <c r="E58" s="231" t="n">
        <f aca="false">D58+'Coûts et rendement'!$I$15</f>
        <v>436.936639511452</v>
      </c>
      <c r="F58" s="62" t="n">
        <f aca="false">C58*$C$9</f>
        <v>57.3302197568056</v>
      </c>
      <c r="G58" s="62" t="n">
        <f aca="false">D58-F58</f>
        <v>364.181576421313</v>
      </c>
      <c r="H58" s="62" t="n">
        <f aca="false">C58-G58</f>
        <v>76076.1114326528</v>
      </c>
      <c r="I58" s="232" t="n">
        <f aca="false">I57+G58</f>
        <v>16472.9485673471</v>
      </c>
      <c r="J58" s="233" t="n">
        <f aca="false">J57+F58</f>
        <v>2916.59405684637</v>
      </c>
      <c r="N58" s="234"/>
    </row>
    <row r="59" customFormat="false" ht="15.75" hidden="false" customHeight="false" outlineLevel="0" collapsed="false">
      <c r="B59" s="229" t="n">
        <f aca="false">IF(B58=($C$6*12+1),"FIN DU PRET",B58+1)</f>
        <v>47</v>
      </c>
      <c r="C59" s="62" t="n">
        <f aca="false">IF(H58&lt;0,"FIN DU PRET",H58)</f>
        <v>76076.1114326528</v>
      </c>
      <c r="D59" s="230" t="n">
        <f aca="false">IF(C59="FIN DU PRÊT","FIN DU PRET",IF('Coûts et rendement'!$C$13="Oui",PMT($C$9,$C$7,$C$5)*-1,0))</f>
        <v>421.511796178119</v>
      </c>
      <c r="E59" s="231" t="n">
        <f aca="false">D59+'Coûts et rendement'!$I$15</f>
        <v>436.936639511452</v>
      </c>
      <c r="F59" s="62" t="n">
        <f aca="false">C59*$C$9</f>
        <v>57.0570835744896</v>
      </c>
      <c r="G59" s="62" t="n">
        <f aca="false">D59-F59</f>
        <v>364.454712603629</v>
      </c>
      <c r="H59" s="62" t="n">
        <f aca="false">C59-G59</f>
        <v>75711.6567200492</v>
      </c>
      <c r="I59" s="232" t="n">
        <f aca="false">I58+G59</f>
        <v>16837.4032799507</v>
      </c>
      <c r="J59" s="233" t="n">
        <f aca="false">J58+F59</f>
        <v>2973.65114042086</v>
      </c>
      <c r="N59" s="234"/>
    </row>
    <row r="60" customFormat="false" ht="15.75" hidden="false" customHeight="false" outlineLevel="0" collapsed="false">
      <c r="B60" s="229" t="n">
        <f aca="false">IF(B59=($C$6*12+1),"FIN DU PRET",B59+1)</f>
        <v>48</v>
      </c>
      <c r="C60" s="62" t="n">
        <f aca="false">IF(H59&lt;0,"FIN DU PRET",H59)</f>
        <v>75711.6567200492</v>
      </c>
      <c r="D60" s="230" t="n">
        <f aca="false">IF(C60="FIN DU PRÊT","FIN DU PRET",IF('Coûts et rendement'!$C$13="Oui",PMT($C$9,$C$7,$C$5)*-1,0))</f>
        <v>421.511796178119</v>
      </c>
      <c r="E60" s="231" t="n">
        <f aca="false">D60+'Coûts et rendement'!$I$15</f>
        <v>436.936639511452</v>
      </c>
      <c r="F60" s="62" t="n">
        <f aca="false">C60*$C$9</f>
        <v>56.7837425400369</v>
      </c>
      <c r="G60" s="62" t="n">
        <f aca="false">D60-F60</f>
        <v>364.728053638082</v>
      </c>
      <c r="H60" s="62" t="n">
        <f aca="false">C60-G60</f>
        <v>75346.9286664111</v>
      </c>
      <c r="I60" s="232" t="n">
        <f aca="false">I59+G60</f>
        <v>17202.1313335888</v>
      </c>
      <c r="J60" s="233" t="n">
        <f aca="false">J59+F60</f>
        <v>3030.43488296089</v>
      </c>
      <c r="N60" s="234"/>
    </row>
    <row r="61" customFormat="false" ht="15.75" hidden="false" customHeight="false" outlineLevel="0" collapsed="false">
      <c r="B61" s="229" t="n">
        <f aca="false">IF(B60=($C$6*12+1),"FIN DU PRET",B60+1)</f>
        <v>49</v>
      </c>
      <c r="C61" s="62" t="n">
        <f aca="false">IF(H60&lt;0,"FIN DU PRET",H60)</f>
        <v>75346.9286664111</v>
      </c>
      <c r="D61" s="230" t="n">
        <f aca="false">IF(C61="FIN DU PRÊT","FIN DU PRET",IF('Coûts et rendement'!$C$13="Oui",PMT($C$9,$C$7,$C$5)*-1,0))</f>
        <v>421.511796178119</v>
      </c>
      <c r="E61" s="231" t="n">
        <f aca="false">D61+'Coûts et rendement'!$I$15</f>
        <v>436.936639511452</v>
      </c>
      <c r="F61" s="62" t="n">
        <f aca="false">C61*$C$9</f>
        <v>56.5101964998083</v>
      </c>
      <c r="G61" s="62" t="n">
        <f aca="false">D61-F61</f>
        <v>365.001599678311</v>
      </c>
      <c r="H61" s="62" t="n">
        <f aca="false">C61-G61</f>
        <v>74981.9270667328</v>
      </c>
      <c r="I61" s="232" t="n">
        <f aca="false">I60+G61</f>
        <v>17567.1329332671</v>
      </c>
      <c r="J61" s="233" t="n">
        <f aca="false">J60+F61</f>
        <v>3086.9450794607</v>
      </c>
      <c r="N61" s="234"/>
    </row>
    <row r="62" customFormat="false" ht="15.75" hidden="false" customHeight="false" outlineLevel="0" collapsed="false">
      <c r="B62" s="229" t="n">
        <f aca="false">IF(B61=($C$6*12+1),"FIN DU PRET",B61+1)</f>
        <v>50</v>
      </c>
      <c r="C62" s="62" t="n">
        <f aca="false">IF(H61&lt;0,"FIN DU PRET",H61)</f>
        <v>74981.9270667328</v>
      </c>
      <c r="D62" s="230" t="n">
        <f aca="false">IF(C62="FIN DU PRÊT","FIN DU PRET",IF('Coûts et rendement'!$C$13="Oui",PMT($C$9,$C$7,$C$5)*-1,0))</f>
        <v>421.511796178119</v>
      </c>
      <c r="E62" s="231" t="n">
        <f aca="false">D62+'Coûts et rendement'!$I$15</f>
        <v>436.936639511452</v>
      </c>
      <c r="F62" s="62" t="n">
        <f aca="false">C62*$C$9</f>
        <v>56.2364453000496</v>
      </c>
      <c r="G62" s="62" t="n">
        <f aca="false">D62-F62</f>
        <v>365.275350878069</v>
      </c>
      <c r="H62" s="62" t="n">
        <f aca="false">C62-G62</f>
        <v>74616.6517158548</v>
      </c>
      <c r="I62" s="232" t="n">
        <f aca="false">I61+G62</f>
        <v>17932.4082841452</v>
      </c>
      <c r="J62" s="233" t="n">
        <f aca="false">J61+F62</f>
        <v>3143.18152476075</v>
      </c>
      <c r="N62" s="234"/>
    </row>
    <row r="63" customFormat="false" ht="15.75" hidden="false" customHeight="false" outlineLevel="0" collapsed="false">
      <c r="B63" s="229" t="n">
        <f aca="false">IF(B62=($C$6*12+1),"FIN DU PRET",B62+1)</f>
        <v>51</v>
      </c>
      <c r="C63" s="62" t="n">
        <f aca="false">IF(H62&lt;0,"FIN DU PRET",H62)</f>
        <v>74616.6517158548</v>
      </c>
      <c r="D63" s="230" t="n">
        <f aca="false">IF(C63="FIN DU PRÊT","FIN DU PRET",IF('Coûts et rendement'!$C$13="Oui",PMT($C$9,$C$7,$C$5)*-1,0))</f>
        <v>421.511796178119</v>
      </c>
      <c r="E63" s="231" t="n">
        <f aca="false">D63+'Coûts et rendement'!$I$15</f>
        <v>436.936639511452</v>
      </c>
      <c r="F63" s="62" t="n">
        <f aca="false">C63*$C$9</f>
        <v>55.9624887868911</v>
      </c>
      <c r="G63" s="62" t="n">
        <f aca="false">D63-F63</f>
        <v>365.549307391228</v>
      </c>
      <c r="H63" s="62" t="n">
        <f aca="false">C63-G63</f>
        <v>74251.1024084635</v>
      </c>
      <c r="I63" s="232" t="n">
        <f aca="false">I62+G63</f>
        <v>18297.9575915364</v>
      </c>
      <c r="J63" s="233" t="n">
        <f aca="false">J62+F63</f>
        <v>3199.14401354764</v>
      </c>
      <c r="N63" s="234"/>
    </row>
    <row r="64" customFormat="false" ht="15.75" hidden="false" customHeight="false" outlineLevel="0" collapsed="false">
      <c r="B64" s="229" t="n">
        <f aca="false">IF(B63=($C$6*12+1),"FIN DU PRET",B63+1)</f>
        <v>52</v>
      </c>
      <c r="C64" s="62" t="n">
        <f aca="false">IF(H63&lt;0,"FIN DU PRET",H63)</f>
        <v>74251.1024084635</v>
      </c>
      <c r="D64" s="230" t="n">
        <f aca="false">IF(C64="FIN DU PRÊT","FIN DU PRET",IF('Coûts et rendement'!$C$13="Oui",PMT($C$9,$C$7,$C$5)*-1,0))</f>
        <v>421.511796178119</v>
      </c>
      <c r="E64" s="231" t="n">
        <f aca="false">D64+'Coûts et rendement'!$I$15</f>
        <v>436.936639511452</v>
      </c>
      <c r="F64" s="62" t="n">
        <f aca="false">C64*$C$9</f>
        <v>55.6883268063476</v>
      </c>
      <c r="G64" s="62" t="n">
        <f aca="false">D64-F64</f>
        <v>365.823469371771</v>
      </c>
      <c r="H64" s="62" t="n">
        <f aca="false">C64-G64</f>
        <v>73885.2789390918</v>
      </c>
      <c r="I64" s="232" t="n">
        <f aca="false">I63+G64</f>
        <v>18663.7810609082</v>
      </c>
      <c r="J64" s="233" t="n">
        <f aca="false">J63+F64</f>
        <v>3254.83234035399</v>
      </c>
      <c r="N64" s="234"/>
    </row>
    <row r="65" customFormat="false" ht="15.75" hidden="false" customHeight="false" outlineLevel="0" collapsed="false">
      <c r="B65" s="229" t="n">
        <f aca="false">IF(B64=($C$6*12+1),"FIN DU PRET",B64+1)</f>
        <v>53</v>
      </c>
      <c r="C65" s="62" t="n">
        <f aca="false">IF(H64&lt;0,"FIN DU PRET",H64)</f>
        <v>73885.2789390918</v>
      </c>
      <c r="D65" s="230" t="n">
        <f aca="false">IF(C65="FIN DU PRÊT","FIN DU PRET",IF('Coûts et rendement'!$C$13="Oui",PMT($C$9,$C$7,$C$5)*-1,0))</f>
        <v>421.511796178119</v>
      </c>
      <c r="E65" s="231" t="n">
        <f aca="false">D65+'Coûts et rendement'!$I$15</f>
        <v>436.936639511452</v>
      </c>
      <c r="F65" s="62" t="n">
        <f aca="false">C65*$C$9</f>
        <v>55.4139592043188</v>
      </c>
      <c r="G65" s="62" t="n">
        <f aca="false">D65-F65</f>
        <v>366.0978369738</v>
      </c>
      <c r="H65" s="62" t="n">
        <f aca="false">C65-G65</f>
        <v>73519.181102118</v>
      </c>
      <c r="I65" s="232" t="n">
        <f aca="false">I64+G65</f>
        <v>19029.878897882</v>
      </c>
      <c r="J65" s="233" t="n">
        <f aca="false">J64+F65</f>
        <v>3310.24629955831</v>
      </c>
      <c r="N65" s="234"/>
    </row>
    <row r="66" customFormat="false" ht="15.75" hidden="false" customHeight="false" outlineLevel="0" collapsed="false">
      <c r="B66" s="229" t="n">
        <f aca="false">IF(B65=($C$6*12+1),"FIN DU PRET",B65+1)</f>
        <v>54</v>
      </c>
      <c r="C66" s="62" t="n">
        <f aca="false">IF(H65&lt;0,"FIN DU PRET",H65)</f>
        <v>73519.181102118</v>
      </c>
      <c r="D66" s="230" t="n">
        <f aca="false">IF(C66="FIN DU PRÊT","FIN DU PRET",IF('Coûts et rendement'!$C$13="Oui",PMT($C$9,$C$7,$C$5)*-1,0))</f>
        <v>421.511796178119</v>
      </c>
      <c r="E66" s="231" t="n">
        <f aca="false">D66+'Coûts et rendement'!$I$15</f>
        <v>436.936639511452</v>
      </c>
      <c r="F66" s="62" t="n">
        <f aca="false">C66*$C$9</f>
        <v>55.1393858265885</v>
      </c>
      <c r="G66" s="62" t="n">
        <f aca="false">D66-F66</f>
        <v>366.372410351531</v>
      </c>
      <c r="H66" s="62" t="n">
        <f aca="false">C66-G66</f>
        <v>73152.8086917664</v>
      </c>
      <c r="I66" s="232" t="n">
        <f aca="false">I65+G66</f>
        <v>19396.2513082335</v>
      </c>
      <c r="J66" s="233" t="n">
        <f aca="false">J65+F66</f>
        <v>3365.3856853849</v>
      </c>
      <c r="N66" s="234"/>
    </row>
    <row r="67" customFormat="false" ht="15.75" hidden="false" customHeight="false" outlineLevel="0" collapsed="false">
      <c r="B67" s="229" t="n">
        <f aca="false">IF(B66=($C$6*12+1),"FIN DU PRET",B66+1)</f>
        <v>55</v>
      </c>
      <c r="C67" s="62" t="n">
        <f aca="false">IF(H66&lt;0,"FIN DU PRET",H66)</f>
        <v>73152.8086917664</v>
      </c>
      <c r="D67" s="230" t="n">
        <f aca="false">IF(C67="FIN DU PRÊT","FIN DU PRET",IF('Coûts et rendement'!$C$13="Oui",PMT($C$9,$C$7,$C$5)*-1,0))</f>
        <v>421.511796178119</v>
      </c>
      <c r="E67" s="231" t="n">
        <f aca="false">D67+'Coûts et rendement'!$I$15</f>
        <v>436.936639511452</v>
      </c>
      <c r="F67" s="62" t="n">
        <f aca="false">C67*$C$9</f>
        <v>54.8646065188248</v>
      </c>
      <c r="G67" s="62" t="n">
        <f aca="false">D67-F67</f>
        <v>366.647189659294</v>
      </c>
      <c r="H67" s="62" t="n">
        <f aca="false">C67-G67</f>
        <v>72786.1615021071</v>
      </c>
      <c r="I67" s="232" t="n">
        <f aca="false">I66+G67</f>
        <v>19762.8984978928</v>
      </c>
      <c r="J67" s="233" t="n">
        <f aca="false">J66+F67</f>
        <v>3420.25029190372</v>
      </c>
      <c r="N67" s="234"/>
    </row>
    <row r="68" customFormat="false" ht="15.75" hidden="false" customHeight="false" outlineLevel="0" collapsed="false">
      <c r="B68" s="229" t="n">
        <f aca="false">IF(B67=($C$6*12+1),"FIN DU PRET",B67+1)</f>
        <v>56</v>
      </c>
      <c r="C68" s="62" t="n">
        <f aca="false">IF(H67&lt;0,"FIN DU PRET",H67)</f>
        <v>72786.1615021071</v>
      </c>
      <c r="D68" s="230" t="n">
        <f aca="false">IF(C68="FIN DU PRÊT","FIN DU PRET",IF('Coûts et rendement'!$C$13="Oui",PMT($C$9,$C$7,$C$5)*-1,0))</f>
        <v>421.511796178119</v>
      </c>
      <c r="E68" s="231" t="n">
        <f aca="false">D68+'Coûts et rendement'!$I$15</f>
        <v>436.936639511452</v>
      </c>
      <c r="F68" s="62" t="n">
        <f aca="false">C68*$C$9</f>
        <v>54.5896211265803</v>
      </c>
      <c r="G68" s="62" t="n">
        <f aca="false">D68-F68</f>
        <v>366.922175051539</v>
      </c>
      <c r="H68" s="62" t="n">
        <f aca="false">C68-G68</f>
        <v>72419.2393270556</v>
      </c>
      <c r="I68" s="232" t="n">
        <f aca="false">I67+G68</f>
        <v>20129.8206729444</v>
      </c>
      <c r="J68" s="233" t="n">
        <f aca="false">J67+F68</f>
        <v>3474.8399130303</v>
      </c>
      <c r="N68" s="234"/>
    </row>
    <row r="69" customFormat="false" ht="15.75" hidden="false" customHeight="false" outlineLevel="0" collapsed="false">
      <c r="B69" s="229" t="n">
        <f aca="false">IF(B68=($C$6*12+1),"FIN DU PRET",B68+1)</f>
        <v>57</v>
      </c>
      <c r="C69" s="62" t="n">
        <f aca="false">IF(H68&lt;0,"FIN DU PRET",H68)</f>
        <v>72419.2393270556</v>
      </c>
      <c r="D69" s="230" t="n">
        <f aca="false">IF(C69="FIN DU PRÊT","FIN DU PRET",IF('Coûts et rendement'!$C$13="Oui",PMT($C$9,$C$7,$C$5)*-1,0))</f>
        <v>421.511796178119</v>
      </c>
      <c r="E69" s="231" t="n">
        <f aca="false">D69+'Coûts et rendement'!$I$15</f>
        <v>436.936639511452</v>
      </c>
      <c r="F69" s="62" t="n">
        <f aca="false">C69*$C$9</f>
        <v>54.3144294952917</v>
      </c>
      <c r="G69" s="62" t="n">
        <f aca="false">D69-F69</f>
        <v>367.197366682827</v>
      </c>
      <c r="H69" s="62" t="n">
        <f aca="false">C69-G69</f>
        <v>72052.0419603728</v>
      </c>
      <c r="I69" s="232" t="n">
        <f aca="false">I68+G69</f>
        <v>20497.0180396272</v>
      </c>
      <c r="J69" s="233" t="n">
        <f aca="false">J68+F69</f>
        <v>3529.15434252559</v>
      </c>
      <c r="N69" s="234"/>
    </row>
    <row r="70" customFormat="false" ht="15.75" hidden="false" customHeight="false" outlineLevel="0" collapsed="false">
      <c r="B70" s="229" t="n">
        <f aca="false">IF(B69=($C$6*12+1),"FIN DU PRET",B69+1)</f>
        <v>58</v>
      </c>
      <c r="C70" s="62" t="n">
        <f aca="false">IF(H69&lt;0,"FIN DU PRET",H69)</f>
        <v>72052.0419603728</v>
      </c>
      <c r="D70" s="230" t="n">
        <f aca="false">IF(C70="FIN DU PRÊT","FIN DU PRET",IF('Coûts et rendement'!$C$13="Oui",PMT($C$9,$C$7,$C$5)*-1,0))</f>
        <v>421.511796178119</v>
      </c>
      <c r="E70" s="231" t="n">
        <f aca="false">D70+'Coûts et rendement'!$I$15</f>
        <v>436.936639511452</v>
      </c>
      <c r="F70" s="62" t="n">
        <f aca="false">C70*$C$9</f>
        <v>54.0390314702796</v>
      </c>
      <c r="G70" s="62" t="n">
        <f aca="false">D70-F70</f>
        <v>367.472764707839</v>
      </c>
      <c r="H70" s="62" t="n">
        <f aca="false">C70-G70</f>
        <v>71684.5691956649</v>
      </c>
      <c r="I70" s="232" t="n">
        <f aca="false">I69+G70</f>
        <v>20864.490804335</v>
      </c>
      <c r="J70" s="233" t="n">
        <f aca="false">J69+F70</f>
        <v>3583.19337399587</v>
      </c>
      <c r="N70" s="234"/>
    </row>
    <row r="71" customFormat="false" ht="15.75" hidden="false" customHeight="false" outlineLevel="0" collapsed="false">
      <c r="B71" s="229" t="n">
        <f aca="false">IF(B70=($C$6*12+1),"FIN DU PRET",B70+1)</f>
        <v>59</v>
      </c>
      <c r="C71" s="62" t="n">
        <f aca="false">IF(H70&lt;0,"FIN DU PRET",H70)</f>
        <v>71684.5691956649</v>
      </c>
      <c r="D71" s="230" t="n">
        <f aca="false">IF(C71="FIN DU PRÊT","FIN DU PRET",IF('Coûts et rendement'!$C$13="Oui",PMT($C$9,$C$7,$C$5)*-1,0))</f>
        <v>421.511796178119</v>
      </c>
      <c r="E71" s="231" t="n">
        <f aca="false">D71+'Coûts et rendement'!$I$15</f>
        <v>436.936639511452</v>
      </c>
      <c r="F71" s="62" t="n">
        <f aca="false">C71*$C$9</f>
        <v>53.7634268967487</v>
      </c>
      <c r="G71" s="62" t="n">
        <f aca="false">D71-F71</f>
        <v>367.74836928137</v>
      </c>
      <c r="H71" s="62" t="n">
        <f aca="false">C71-G71</f>
        <v>71316.8208263836</v>
      </c>
      <c r="I71" s="232" t="n">
        <f aca="false">I70+G71</f>
        <v>21232.2391736164</v>
      </c>
      <c r="J71" s="233" t="n">
        <f aca="false">J70+F71</f>
        <v>3636.95680089262</v>
      </c>
      <c r="N71" s="234"/>
    </row>
    <row r="72" customFormat="false" ht="15.75" hidden="false" customHeight="false" outlineLevel="0" collapsed="false">
      <c r="B72" s="229" t="n">
        <f aca="false">IF(B71=($C$6*12+1),"FIN DU PRET",B71+1)</f>
        <v>60</v>
      </c>
      <c r="C72" s="62" t="n">
        <f aca="false">IF(H71&lt;0,"FIN DU PRET",H71)</f>
        <v>71316.8208263836</v>
      </c>
      <c r="D72" s="230" t="n">
        <f aca="false">IF(C72="FIN DU PRÊT","FIN DU PRET",IF('Coûts et rendement'!$C$13="Oui",PMT($C$9,$C$7,$C$5)*-1,0))</f>
        <v>421.511796178119</v>
      </c>
      <c r="E72" s="231" t="n">
        <f aca="false">D72+'Coûts et rendement'!$I$15</f>
        <v>436.936639511452</v>
      </c>
      <c r="F72" s="62" t="n">
        <f aca="false">C72*$C$9</f>
        <v>53.4876156197877</v>
      </c>
      <c r="G72" s="62" t="n">
        <f aca="false">D72-F72</f>
        <v>368.024180558331</v>
      </c>
      <c r="H72" s="62" t="n">
        <f aca="false">C72-G72</f>
        <v>70948.7966458252</v>
      </c>
      <c r="I72" s="232" t="n">
        <f aca="false">I71+G72</f>
        <v>21600.2633541747</v>
      </c>
      <c r="J72" s="233" t="n">
        <f aca="false">J71+F72</f>
        <v>3690.44441651241</v>
      </c>
      <c r="N72" s="234"/>
    </row>
    <row r="73" customFormat="false" ht="15.75" hidden="false" customHeight="false" outlineLevel="0" collapsed="false">
      <c r="B73" s="229" t="n">
        <f aca="false">IF(B72=($C$6*12+1),"FIN DU PRET",B72+1)</f>
        <v>61</v>
      </c>
      <c r="C73" s="62" t="n">
        <f aca="false">IF(H72&lt;0,"FIN DU PRET",H72)</f>
        <v>70948.7966458252</v>
      </c>
      <c r="D73" s="230" t="n">
        <f aca="false">IF(C73="FIN DU PRÊT","FIN DU PRET",IF('Coûts et rendement'!$C$13="Oui",PMT($C$9,$C$7,$C$5)*-1,0))</f>
        <v>421.511796178119</v>
      </c>
      <c r="E73" s="231" t="n">
        <f aca="false">D73+'Coûts et rendement'!$I$15</f>
        <v>436.936639511452</v>
      </c>
      <c r="F73" s="62" t="n">
        <f aca="false">C73*$C$9</f>
        <v>53.2115974843689</v>
      </c>
      <c r="G73" s="62" t="n">
        <f aca="false">D73-F73</f>
        <v>368.30019869375</v>
      </c>
      <c r="H73" s="62" t="n">
        <f aca="false">C73-G73</f>
        <v>70580.4964471315</v>
      </c>
      <c r="I73" s="232" t="n">
        <f aca="false">I72+G73</f>
        <v>21968.5635528685</v>
      </c>
      <c r="J73" s="233" t="n">
        <f aca="false">J72+F73</f>
        <v>3743.65601399678</v>
      </c>
      <c r="N73" s="234"/>
    </row>
    <row r="74" customFormat="false" ht="15.75" hidden="false" customHeight="false" outlineLevel="0" collapsed="false">
      <c r="B74" s="229" t="n">
        <f aca="false">IF(B73=($C$6*12+1),"FIN DU PRET",B73+1)</f>
        <v>62</v>
      </c>
      <c r="C74" s="62" t="n">
        <f aca="false">IF(H73&lt;0,"FIN DU PRET",H73)</f>
        <v>70580.4964471315</v>
      </c>
      <c r="D74" s="230" t="n">
        <f aca="false">IF(C74="FIN DU PRÊT","FIN DU PRET",IF('Coûts et rendement'!$C$13="Oui",PMT($C$9,$C$7,$C$5)*-1,0))</f>
        <v>421.511796178119</v>
      </c>
      <c r="E74" s="231" t="n">
        <f aca="false">D74+'Coûts et rendement'!$I$15</f>
        <v>436.936639511452</v>
      </c>
      <c r="F74" s="62" t="n">
        <f aca="false">C74*$C$9</f>
        <v>52.9353723353486</v>
      </c>
      <c r="G74" s="62" t="n">
        <f aca="false">D74-F74</f>
        <v>368.57642384277</v>
      </c>
      <c r="H74" s="62" t="n">
        <f aca="false">C74-G74</f>
        <v>70211.9200232887</v>
      </c>
      <c r="I74" s="232" t="n">
        <f aca="false">I73+G74</f>
        <v>22337.1399767112</v>
      </c>
      <c r="J74" s="233" t="n">
        <f aca="false">J73+F74</f>
        <v>3796.59138633213</v>
      </c>
      <c r="N74" s="234"/>
    </row>
    <row r="75" customFormat="false" ht="15.75" hidden="false" customHeight="false" outlineLevel="0" collapsed="false">
      <c r="B75" s="229" t="n">
        <f aca="false">IF(B74=($C$6*12+1),"FIN DU PRET",B74+1)</f>
        <v>63</v>
      </c>
      <c r="C75" s="62" t="n">
        <f aca="false">IF(H74&lt;0,"FIN DU PRET",H74)</f>
        <v>70211.9200232887</v>
      </c>
      <c r="D75" s="230" t="n">
        <f aca="false">IF(C75="FIN DU PRÊT","FIN DU PRET",IF('Coûts et rendement'!$C$13="Oui",PMT($C$9,$C$7,$C$5)*-1,0))</f>
        <v>421.511796178119</v>
      </c>
      <c r="E75" s="231" t="n">
        <f aca="false">D75+'Coûts et rendement'!$I$15</f>
        <v>436.936639511452</v>
      </c>
      <c r="F75" s="62" t="n">
        <f aca="false">C75*$C$9</f>
        <v>52.6589400174665</v>
      </c>
      <c r="G75" s="62" t="n">
        <f aca="false">D75-F75</f>
        <v>368.852856160652</v>
      </c>
      <c r="H75" s="62" t="n">
        <f aca="false">C75-G75</f>
        <v>69843.0671671281</v>
      </c>
      <c r="I75" s="232" t="n">
        <f aca="false">I74+G75</f>
        <v>22705.9928328719</v>
      </c>
      <c r="J75" s="233" t="n">
        <f aca="false">J74+F75</f>
        <v>3849.25032634959</v>
      </c>
      <c r="N75" s="234"/>
    </row>
    <row r="76" customFormat="false" ht="15.75" hidden="false" customHeight="false" outlineLevel="0" collapsed="false">
      <c r="B76" s="229" t="n">
        <f aca="false">IF(B75=($C$6*12+1),"FIN DU PRET",B75+1)</f>
        <v>64</v>
      </c>
      <c r="C76" s="62" t="n">
        <f aca="false">IF(H75&lt;0,"FIN DU PRET",H75)</f>
        <v>69843.0671671281</v>
      </c>
      <c r="D76" s="230" t="n">
        <f aca="false">IF(C76="FIN DU PRÊT","FIN DU PRET",IF('Coûts et rendement'!$C$13="Oui",PMT($C$9,$C$7,$C$5)*-1,0))</f>
        <v>421.511796178119</v>
      </c>
      <c r="E76" s="231" t="n">
        <f aca="false">D76+'Coûts et rendement'!$I$15</f>
        <v>436.936639511452</v>
      </c>
      <c r="F76" s="62" t="n">
        <f aca="false">C76*$C$9</f>
        <v>52.382300375346</v>
      </c>
      <c r="G76" s="62" t="n">
        <f aca="false">D76-F76</f>
        <v>369.129495802773</v>
      </c>
      <c r="H76" s="62" t="n">
        <f aca="false">C76-G76</f>
        <v>69473.9376713253</v>
      </c>
      <c r="I76" s="232" t="n">
        <f aca="false">I75+G76</f>
        <v>23075.1223286747</v>
      </c>
      <c r="J76" s="233" t="n">
        <f aca="false">J75+F76</f>
        <v>3901.63262672494</v>
      </c>
      <c r="N76" s="234"/>
    </row>
    <row r="77" customFormat="false" ht="15.75" hidden="false" customHeight="false" outlineLevel="0" collapsed="false">
      <c r="B77" s="229" t="n">
        <f aca="false">IF(B76=($C$6*12+1),"FIN DU PRET",B76+1)</f>
        <v>65</v>
      </c>
      <c r="C77" s="62" t="n">
        <f aca="false">IF(H76&lt;0,"FIN DU PRET",H76)</f>
        <v>69473.9376713253</v>
      </c>
      <c r="D77" s="230" t="n">
        <f aca="false">IF(C77="FIN DU PRÊT","FIN DU PRET",IF('Coûts et rendement'!$C$13="Oui",PMT($C$9,$C$7,$C$5)*-1,0))</f>
        <v>421.511796178119</v>
      </c>
      <c r="E77" s="231" t="n">
        <f aca="false">D77+'Coûts et rendement'!$I$15</f>
        <v>436.936639511452</v>
      </c>
      <c r="F77" s="62" t="n">
        <f aca="false">C77*$C$9</f>
        <v>52.105453253494</v>
      </c>
      <c r="G77" s="62" t="n">
        <f aca="false">D77-F77</f>
        <v>369.406342924625</v>
      </c>
      <c r="H77" s="62" t="n">
        <f aca="false">C77-G77</f>
        <v>69104.5313284007</v>
      </c>
      <c r="I77" s="232" t="n">
        <f aca="false">I76+G77</f>
        <v>23444.5286715993</v>
      </c>
      <c r="J77" s="233" t="n">
        <f aca="false">J76+F77</f>
        <v>3953.73807997843</v>
      </c>
      <c r="N77" s="234"/>
    </row>
    <row r="78" customFormat="false" ht="15.75" hidden="false" customHeight="false" outlineLevel="0" collapsed="false">
      <c r="B78" s="229" t="n">
        <f aca="false">IF(B77=($C$6*12+1),"FIN DU PRET",B77+1)</f>
        <v>66</v>
      </c>
      <c r="C78" s="62" t="n">
        <f aca="false">IF(H77&lt;0,"FIN DU PRET",H77)</f>
        <v>69104.5313284007</v>
      </c>
      <c r="D78" s="230" t="n">
        <f aca="false">IF(C78="FIN DU PRÊT","FIN DU PRET",IF('Coûts et rendement'!$C$13="Oui",PMT($C$9,$C$7,$C$5)*-1,0))</f>
        <v>421.511796178119</v>
      </c>
      <c r="E78" s="231" t="n">
        <f aca="false">D78+'Coûts et rendement'!$I$15</f>
        <v>436.936639511452</v>
      </c>
      <c r="F78" s="62" t="n">
        <f aca="false">C78*$C$9</f>
        <v>51.8283984963005</v>
      </c>
      <c r="G78" s="62" t="n">
        <f aca="false">D78-F78</f>
        <v>369.683397681819</v>
      </c>
      <c r="H78" s="62" t="n">
        <f aca="false">C78-G78</f>
        <v>68734.8479307188</v>
      </c>
      <c r="I78" s="232" t="n">
        <f aca="false">I77+G78</f>
        <v>23814.2120692811</v>
      </c>
      <c r="J78" s="233" t="n">
        <f aca="false">J77+F78</f>
        <v>4005.56647847473</v>
      </c>
      <c r="N78" s="234"/>
    </row>
    <row r="79" customFormat="false" ht="15.75" hidden="false" customHeight="false" outlineLevel="0" collapsed="false">
      <c r="B79" s="229" t="n">
        <f aca="false">IF(B78=($C$6*12+1),"FIN DU PRET",B78+1)</f>
        <v>67</v>
      </c>
      <c r="C79" s="62" t="n">
        <f aca="false">IF(H78&lt;0,"FIN DU PRET",H78)</f>
        <v>68734.8479307188</v>
      </c>
      <c r="D79" s="230" t="n">
        <f aca="false">IF(C79="FIN DU PRÊT","FIN DU PRET",IF('Coûts et rendement'!$C$13="Oui",PMT($C$9,$C$7,$C$5)*-1,0))</f>
        <v>421.511796178119</v>
      </c>
      <c r="E79" s="231" t="n">
        <f aca="false">D79+'Coûts et rendement'!$I$15</f>
        <v>436.936639511452</v>
      </c>
      <c r="F79" s="62" t="n">
        <f aca="false">C79*$C$9</f>
        <v>51.5511359480391</v>
      </c>
      <c r="G79" s="62" t="n">
        <f aca="false">D79-F79</f>
        <v>369.96066023008</v>
      </c>
      <c r="H79" s="62" t="n">
        <f aca="false">C79-G79</f>
        <v>68364.8872704888</v>
      </c>
      <c r="I79" s="232" t="n">
        <f aca="false">I78+G79</f>
        <v>24184.1727295112</v>
      </c>
      <c r="J79" s="233" t="n">
        <f aca="false">J78+F79</f>
        <v>4057.11761442277</v>
      </c>
      <c r="N79" s="234"/>
    </row>
    <row r="80" customFormat="false" ht="15.75" hidden="false" customHeight="false" outlineLevel="0" collapsed="false">
      <c r="B80" s="229" t="n">
        <f aca="false">IF(B79=($C$6*12+1),"FIN DU PRET",B79+1)</f>
        <v>68</v>
      </c>
      <c r="C80" s="62" t="n">
        <f aca="false">IF(H79&lt;0,"FIN DU PRET",H79)</f>
        <v>68364.8872704888</v>
      </c>
      <c r="D80" s="230" t="n">
        <f aca="false">IF(C80="FIN DU PRÊT","FIN DU PRET",IF('Coûts et rendement'!$C$13="Oui",PMT($C$9,$C$7,$C$5)*-1,0))</f>
        <v>421.511796178119</v>
      </c>
      <c r="E80" s="231" t="n">
        <f aca="false">D80+'Coûts et rendement'!$I$15</f>
        <v>436.936639511452</v>
      </c>
      <c r="F80" s="62" t="n">
        <f aca="false">C80*$C$9</f>
        <v>51.2736654528666</v>
      </c>
      <c r="G80" s="62" t="n">
        <f aca="false">D80-F80</f>
        <v>370.238130725252</v>
      </c>
      <c r="H80" s="62" t="n">
        <f aca="false">C80-G80</f>
        <v>67994.6491397635</v>
      </c>
      <c r="I80" s="232" t="n">
        <f aca="false">I79+G80</f>
        <v>24554.4108602364</v>
      </c>
      <c r="J80" s="233" t="n">
        <f aca="false">J79+F80</f>
        <v>4108.39127987564</v>
      </c>
      <c r="N80" s="234"/>
    </row>
    <row r="81" customFormat="false" ht="15.75" hidden="false" customHeight="false" outlineLevel="0" collapsed="false">
      <c r="B81" s="229" t="n">
        <f aca="false">IF(B80=($C$6*12+1),"FIN DU PRET",B80+1)</f>
        <v>69</v>
      </c>
      <c r="C81" s="62" t="n">
        <f aca="false">IF(H80&lt;0,"FIN DU PRET",H80)</f>
        <v>67994.6491397635</v>
      </c>
      <c r="D81" s="230" t="n">
        <f aca="false">IF(C81="FIN DU PRÊT","FIN DU PRET",IF('Coûts et rendement'!$C$13="Oui",PMT($C$9,$C$7,$C$5)*-1,0))</f>
        <v>421.511796178119</v>
      </c>
      <c r="E81" s="231" t="n">
        <f aca="false">D81+'Coûts et rendement'!$I$15</f>
        <v>436.936639511452</v>
      </c>
      <c r="F81" s="62" t="n">
        <f aca="false">C81*$C$9</f>
        <v>50.9959868548226</v>
      </c>
      <c r="G81" s="62" t="n">
        <f aca="false">D81-F81</f>
        <v>370.515809323296</v>
      </c>
      <c r="H81" s="62" t="n">
        <f aca="false">C81-G81</f>
        <v>67624.1333304402</v>
      </c>
      <c r="I81" s="232" t="n">
        <f aca="false">I80+G81</f>
        <v>24924.9266695597</v>
      </c>
      <c r="J81" s="233" t="n">
        <f aca="false">J80+F81</f>
        <v>4159.38726673046</v>
      </c>
      <c r="N81" s="234"/>
    </row>
    <row r="82" customFormat="false" ht="15.75" hidden="false" customHeight="false" outlineLevel="0" collapsed="false">
      <c r="B82" s="229" t="n">
        <f aca="false">IF(B81=($C$6*12+1),"FIN DU PRET",B81+1)</f>
        <v>70</v>
      </c>
      <c r="C82" s="62" t="n">
        <f aca="false">IF(H81&lt;0,"FIN DU PRET",H81)</f>
        <v>67624.1333304402</v>
      </c>
      <c r="D82" s="230" t="n">
        <f aca="false">IF(C82="FIN DU PRÊT","FIN DU PRET",IF('Coûts et rendement'!$C$13="Oui",PMT($C$9,$C$7,$C$5)*-1,0))</f>
        <v>421.511796178119</v>
      </c>
      <c r="E82" s="231" t="n">
        <f aca="false">D82+'Coûts et rendement'!$I$15</f>
        <v>436.936639511452</v>
      </c>
      <c r="F82" s="62" t="n">
        <f aca="false">C82*$C$9</f>
        <v>50.7180999978302</v>
      </c>
      <c r="G82" s="62" t="n">
        <f aca="false">D82-F82</f>
        <v>370.793696180289</v>
      </c>
      <c r="H82" s="62" t="n">
        <f aca="false">C82-G82</f>
        <v>67253.3396342599</v>
      </c>
      <c r="I82" s="232" t="n">
        <f aca="false">I81+G82</f>
        <v>25295.72036574</v>
      </c>
      <c r="J82" s="233" t="n">
        <f aca="false">J81+F82</f>
        <v>4210.10536672829</v>
      </c>
      <c r="N82" s="234"/>
    </row>
    <row r="83" customFormat="false" ht="15.75" hidden="false" customHeight="false" outlineLevel="0" collapsed="false">
      <c r="B83" s="229" t="n">
        <f aca="false">IF(B82=($C$6*12+1),"FIN DU PRET",B82+1)</f>
        <v>71</v>
      </c>
      <c r="C83" s="62" t="n">
        <f aca="false">IF(H82&lt;0,"FIN DU PRET",H82)</f>
        <v>67253.3396342599</v>
      </c>
      <c r="D83" s="230" t="n">
        <f aca="false">IF(C83="FIN DU PRÊT","FIN DU PRET",IF('Coûts et rendement'!$C$13="Oui",PMT($C$9,$C$7,$C$5)*-1,0))</f>
        <v>421.511796178119</v>
      </c>
      <c r="E83" s="231" t="n">
        <f aca="false">D83+'Coûts et rendement'!$I$15</f>
        <v>436.936639511452</v>
      </c>
      <c r="F83" s="62" t="n">
        <f aca="false">C83*$C$9</f>
        <v>50.4400047256949</v>
      </c>
      <c r="G83" s="62" t="n">
        <f aca="false">D83-F83</f>
        <v>371.071791452424</v>
      </c>
      <c r="H83" s="62" t="n">
        <f aca="false">C83-G83</f>
        <v>66882.2678428075</v>
      </c>
      <c r="I83" s="232" t="n">
        <f aca="false">I82+G83</f>
        <v>25666.7921571925</v>
      </c>
      <c r="J83" s="233" t="n">
        <f aca="false">J82+F83</f>
        <v>4260.54537145399</v>
      </c>
      <c r="N83" s="234"/>
    </row>
    <row r="84" customFormat="false" ht="15.75" hidden="false" customHeight="false" outlineLevel="0" collapsed="false">
      <c r="B84" s="229" t="n">
        <f aca="false">IF(B83=($C$6*12+1),"FIN DU PRET",B83+1)</f>
        <v>72</v>
      </c>
      <c r="C84" s="62" t="n">
        <f aca="false">IF(H83&lt;0,"FIN DU PRET",H83)</f>
        <v>66882.2678428075</v>
      </c>
      <c r="D84" s="230" t="n">
        <f aca="false">IF(C84="FIN DU PRÊT","FIN DU PRET",IF('Coûts et rendement'!$C$13="Oui",PMT($C$9,$C$7,$C$5)*-1,0))</f>
        <v>421.511796178119</v>
      </c>
      <c r="E84" s="231" t="n">
        <f aca="false">D84+'Coûts et rendement'!$I$15</f>
        <v>436.936639511452</v>
      </c>
      <c r="F84" s="62" t="n">
        <f aca="false">C84*$C$9</f>
        <v>50.1617008821056</v>
      </c>
      <c r="G84" s="62" t="n">
        <f aca="false">D84-F84</f>
        <v>371.350095296013</v>
      </c>
      <c r="H84" s="62" t="n">
        <f aca="false">C84-G84</f>
        <v>66510.9177475115</v>
      </c>
      <c r="I84" s="232" t="n">
        <f aca="false">I83+G84</f>
        <v>26038.1422524885</v>
      </c>
      <c r="J84" s="233" t="n">
        <f aca="false">J83+F84</f>
        <v>4310.70707233609</v>
      </c>
      <c r="N84" s="234"/>
    </row>
    <row r="85" customFormat="false" ht="15.75" hidden="false" customHeight="false" outlineLevel="0" collapsed="false">
      <c r="B85" s="229" t="n">
        <f aca="false">IF(B84=($C$6*12+1),"FIN DU PRET",B84+1)</f>
        <v>73</v>
      </c>
      <c r="C85" s="62" t="n">
        <f aca="false">IF(H84&lt;0,"FIN DU PRET",H84)</f>
        <v>66510.9177475115</v>
      </c>
      <c r="D85" s="230" t="n">
        <f aca="false">IF(C85="FIN DU PRÊT","FIN DU PRET",IF('Coûts et rendement'!$C$13="Oui",PMT($C$9,$C$7,$C$5)*-1,0))</f>
        <v>421.511796178119</v>
      </c>
      <c r="E85" s="231" t="n">
        <f aca="false">D85+'Coûts et rendement'!$I$15</f>
        <v>436.936639511452</v>
      </c>
      <c r="F85" s="62" t="n">
        <f aca="false">C85*$C$9</f>
        <v>49.8831883106336</v>
      </c>
      <c r="G85" s="62" t="n">
        <f aca="false">D85-F85</f>
        <v>371.628607867485</v>
      </c>
      <c r="H85" s="62" t="n">
        <f aca="false">C85-G85</f>
        <v>66139.289139644</v>
      </c>
      <c r="I85" s="232" t="n">
        <f aca="false">I84+G85</f>
        <v>26409.770860356</v>
      </c>
      <c r="J85" s="233" t="n">
        <f aca="false">J84+F85</f>
        <v>4360.59026064673</v>
      </c>
      <c r="N85" s="234"/>
    </row>
    <row r="86" customFormat="false" ht="15.75" hidden="false" customHeight="false" outlineLevel="0" collapsed="false">
      <c r="B86" s="229" t="n">
        <f aca="false">IF(B85=($C$6*12+1),"FIN DU PRET",B85+1)</f>
        <v>74</v>
      </c>
      <c r="C86" s="62" t="n">
        <f aca="false">IF(H85&lt;0,"FIN DU PRET",H85)</f>
        <v>66139.289139644</v>
      </c>
      <c r="D86" s="230" t="n">
        <f aca="false">IF(C86="FIN DU PRÊT","FIN DU PRET",IF('Coûts et rendement'!$C$13="Oui",PMT($C$9,$C$7,$C$5)*-1,0))</f>
        <v>421.511796178119</v>
      </c>
      <c r="E86" s="231" t="n">
        <f aca="false">D86+'Coûts et rendement'!$I$15</f>
        <v>436.936639511452</v>
      </c>
      <c r="F86" s="62" t="n">
        <f aca="false">C86*$C$9</f>
        <v>49.604466854733</v>
      </c>
      <c r="G86" s="62" t="n">
        <f aca="false">D86-F86</f>
        <v>371.907329323386</v>
      </c>
      <c r="H86" s="62" t="n">
        <f aca="false">C86-G86</f>
        <v>65767.3818103206</v>
      </c>
      <c r="I86" s="232" t="n">
        <f aca="false">I85+G86</f>
        <v>26781.6781896793</v>
      </c>
      <c r="J86" s="233" t="n">
        <f aca="false">J85+F86</f>
        <v>4410.19472750146</v>
      </c>
      <c r="N86" s="234"/>
    </row>
    <row r="87" customFormat="false" ht="15.75" hidden="false" customHeight="false" outlineLevel="0" collapsed="false">
      <c r="B87" s="229" t="n">
        <f aca="false">IF(B86=($C$6*12+1),"FIN DU PRET",B86+1)</f>
        <v>75</v>
      </c>
      <c r="C87" s="62" t="n">
        <f aca="false">IF(H86&lt;0,"FIN DU PRET",H86)</f>
        <v>65767.3818103206</v>
      </c>
      <c r="D87" s="230" t="n">
        <f aca="false">IF(C87="FIN DU PRÊT","FIN DU PRET",IF('Coûts et rendement'!$C$13="Oui",PMT($C$9,$C$7,$C$5)*-1,0))</f>
        <v>421.511796178119</v>
      </c>
      <c r="E87" s="231" t="n">
        <f aca="false">D87+'Coûts et rendement'!$I$15</f>
        <v>436.936639511452</v>
      </c>
      <c r="F87" s="62" t="n">
        <f aca="false">C87*$C$9</f>
        <v>49.3255363577405</v>
      </c>
      <c r="G87" s="62" t="n">
        <f aca="false">D87-F87</f>
        <v>372.186259820379</v>
      </c>
      <c r="H87" s="62" t="n">
        <f aca="false">C87-G87</f>
        <v>65395.1955505002</v>
      </c>
      <c r="I87" s="232" t="n">
        <f aca="false">I86+G87</f>
        <v>27153.8644494997</v>
      </c>
      <c r="J87" s="233" t="n">
        <f aca="false">J86+F87</f>
        <v>4459.5202638592</v>
      </c>
      <c r="N87" s="234"/>
    </row>
    <row r="88" customFormat="false" ht="15.75" hidden="false" customHeight="false" outlineLevel="0" collapsed="false">
      <c r="B88" s="229" t="n">
        <f aca="false">IF(B87=($C$6*12+1),"FIN DU PRET",B87+1)</f>
        <v>76</v>
      </c>
      <c r="C88" s="62" t="n">
        <f aca="false">IF(H87&lt;0,"FIN DU PRET",H87)</f>
        <v>65395.1955505002</v>
      </c>
      <c r="D88" s="230" t="n">
        <f aca="false">IF(C88="FIN DU PRÊT","FIN DU PRET",IF('Coûts et rendement'!$C$13="Oui",PMT($C$9,$C$7,$C$5)*-1,0))</f>
        <v>421.511796178119</v>
      </c>
      <c r="E88" s="231" t="n">
        <f aca="false">D88+'Coûts et rendement'!$I$15</f>
        <v>436.936639511452</v>
      </c>
      <c r="F88" s="62" t="n">
        <f aca="false">C88*$C$9</f>
        <v>49.0463966628752</v>
      </c>
      <c r="G88" s="62" t="n">
        <f aca="false">D88-F88</f>
        <v>372.465399515244</v>
      </c>
      <c r="H88" s="62" t="n">
        <f aca="false">C88-G88</f>
        <v>65022.730150985</v>
      </c>
      <c r="I88" s="232" t="n">
        <f aca="false">I87+G88</f>
        <v>27526.329849015</v>
      </c>
      <c r="J88" s="233" t="n">
        <f aca="false">J87+F88</f>
        <v>4508.56666052207</v>
      </c>
      <c r="N88" s="234"/>
    </row>
    <row r="89" customFormat="false" ht="15.75" hidden="false" customHeight="false" outlineLevel="0" collapsed="false">
      <c r="B89" s="229" t="n">
        <f aca="false">IF(B88=($C$6*12+1),"FIN DU PRET",B88+1)</f>
        <v>77</v>
      </c>
      <c r="C89" s="62" t="n">
        <f aca="false">IF(H88&lt;0,"FIN DU PRET",H88)</f>
        <v>65022.730150985</v>
      </c>
      <c r="D89" s="230" t="n">
        <f aca="false">IF(C89="FIN DU PRÊT","FIN DU PRET",IF('Coûts et rendement'!$C$13="Oui",PMT($C$9,$C$7,$C$5)*-1,0))</f>
        <v>421.511796178119</v>
      </c>
      <c r="E89" s="231" t="n">
        <f aca="false">D89+'Coûts et rendement'!$I$15</f>
        <v>436.936639511452</v>
      </c>
      <c r="F89" s="62" t="n">
        <f aca="false">C89*$C$9</f>
        <v>48.7670476132387</v>
      </c>
      <c r="G89" s="62" t="n">
        <f aca="false">D89-F89</f>
        <v>372.74474856488</v>
      </c>
      <c r="H89" s="62" t="n">
        <f aca="false">C89-G89</f>
        <v>64649.9854024201</v>
      </c>
      <c r="I89" s="232" t="n">
        <f aca="false">I88+G89</f>
        <v>27899.0745975798</v>
      </c>
      <c r="J89" s="233" t="n">
        <f aca="false">J88+F89</f>
        <v>4557.33370813531</v>
      </c>
      <c r="N89" s="234"/>
    </row>
    <row r="90" customFormat="false" ht="15.75" hidden="false" customHeight="false" outlineLevel="0" collapsed="false">
      <c r="B90" s="229" t="n">
        <f aca="false">IF(B89=($C$6*12+1),"FIN DU PRET",B89+1)</f>
        <v>78</v>
      </c>
      <c r="C90" s="62" t="n">
        <f aca="false">IF(H89&lt;0,"FIN DU PRET",H89)</f>
        <v>64649.9854024201</v>
      </c>
      <c r="D90" s="230" t="n">
        <f aca="false">IF(C90="FIN DU PRÊT","FIN DU PRET",IF('Coûts et rendement'!$C$13="Oui",PMT($C$9,$C$7,$C$5)*-1,0))</f>
        <v>421.511796178119</v>
      </c>
      <c r="E90" s="231" t="n">
        <f aca="false">D90+'Coûts et rendement'!$I$15</f>
        <v>436.936639511452</v>
      </c>
      <c r="F90" s="62" t="n">
        <f aca="false">C90*$C$9</f>
        <v>48.4874890518151</v>
      </c>
      <c r="G90" s="62" t="n">
        <f aca="false">D90-F90</f>
        <v>373.024307126304</v>
      </c>
      <c r="H90" s="62" t="n">
        <f aca="false">C90-G90</f>
        <v>64276.9610952938</v>
      </c>
      <c r="I90" s="232" t="n">
        <f aca="false">I89+G90</f>
        <v>28272.0989047061</v>
      </c>
      <c r="J90" s="233" t="n">
        <f aca="false">J89+F90</f>
        <v>4605.82119718713</v>
      </c>
      <c r="N90" s="234"/>
    </row>
    <row r="91" customFormat="false" ht="15.75" hidden="false" customHeight="false" outlineLevel="0" collapsed="false">
      <c r="B91" s="229" t="n">
        <f aca="false">IF(B90=($C$6*12+1),"FIN DU PRET",B90+1)</f>
        <v>79</v>
      </c>
      <c r="C91" s="62" t="n">
        <f aca="false">IF(H90&lt;0,"FIN DU PRET",H90)</f>
        <v>64276.9610952938</v>
      </c>
      <c r="D91" s="230" t="n">
        <f aca="false">IF(C91="FIN DU PRÊT","FIN DU PRET",IF('Coûts et rendement'!$C$13="Oui",PMT($C$9,$C$7,$C$5)*-1,0))</f>
        <v>421.511796178119</v>
      </c>
      <c r="E91" s="231" t="n">
        <f aca="false">D91+'Coûts et rendement'!$I$15</f>
        <v>436.936639511452</v>
      </c>
      <c r="F91" s="62" t="n">
        <f aca="false">C91*$C$9</f>
        <v>48.2077208214704</v>
      </c>
      <c r="G91" s="62" t="n">
        <f aca="false">D91-F91</f>
        <v>373.304075356649</v>
      </c>
      <c r="H91" s="62" t="n">
        <f aca="false">C91-G91</f>
        <v>63903.6570199372</v>
      </c>
      <c r="I91" s="232" t="n">
        <f aca="false">I90+G91</f>
        <v>28645.4029800628</v>
      </c>
      <c r="J91" s="233" t="n">
        <f aca="false">J90+F91</f>
        <v>4654.0289180086</v>
      </c>
      <c r="N91" s="234"/>
    </row>
    <row r="92" customFormat="false" ht="15.75" hidden="false" customHeight="false" outlineLevel="0" collapsed="false">
      <c r="B92" s="229" t="n">
        <f aca="false">IF(B91=($C$6*12+1),"FIN DU PRET",B91+1)</f>
        <v>80</v>
      </c>
      <c r="C92" s="62" t="n">
        <f aca="false">IF(H91&lt;0,"FIN DU PRET",H91)</f>
        <v>63903.6570199372</v>
      </c>
      <c r="D92" s="230" t="n">
        <f aca="false">IF(C92="FIN DU PRÊT","FIN DU PRET",IF('Coûts et rendement'!$C$13="Oui",PMT($C$9,$C$7,$C$5)*-1,0))</f>
        <v>421.511796178119</v>
      </c>
      <c r="E92" s="231" t="n">
        <f aca="false">D92+'Coûts et rendement'!$I$15</f>
        <v>436.936639511452</v>
      </c>
      <c r="F92" s="62" t="n">
        <f aca="false">C92*$C$9</f>
        <v>47.9277427649529</v>
      </c>
      <c r="G92" s="62" t="n">
        <f aca="false">D92-F92</f>
        <v>373.584053413166</v>
      </c>
      <c r="H92" s="62" t="n">
        <f aca="false">C92-G92</f>
        <v>63530.072966524</v>
      </c>
      <c r="I92" s="232" t="n">
        <f aca="false">I91+G92</f>
        <v>29018.987033476</v>
      </c>
      <c r="J92" s="233" t="n">
        <f aca="false">J91+F92</f>
        <v>4701.95666077355</v>
      </c>
      <c r="N92" s="234"/>
    </row>
    <row r="93" customFormat="false" ht="15.75" hidden="false" customHeight="false" outlineLevel="0" collapsed="false">
      <c r="B93" s="229" t="n">
        <f aca="false">IF(B92=($C$6*12+1),"FIN DU PRET",B92+1)</f>
        <v>81</v>
      </c>
      <c r="C93" s="62" t="n">
        <f aca="false">IF(H92&lt;0,"FIN DU PRET",H92)</f>
        <v>63530.072966524</v>
      </c>
      <c r="D93" s="230" t="n">
        <f aca="false">IF(C93="FIN DU PRÊT","FIN DU PRET",IF('Coûts et rendement'!$C$13="Oui",PMT($C$9,$C$7,$C$5)*-1,0))</f>
        <v>421.511796178119</v>
      </c>
      <c r="E93" s="231" t="n">
        <f aca="false">D93+'Coûts et rendement'!$I$15</f>
        <v>436.936639511452</v>
      </c>
      <c r="F93" s="62" t="n">
        <f aca="false">C93*$C$9</f>
        <v>47.647554724893</v>
      </c>
      <c r="G93" s="62" t="n">
        <f aca="false">D93-F93</f>
        <v>373.864241453226</v>
      </c>
      <c r="H93" s="62" t="n">
        <f aca="false">C93-G93</f>
        <v>63156.2087250708</v>
      </c>
      <c r="I93" s="232" t="n">
        <f aca="false">I92+G93</f>
        <v>29392.8512749292</v>
      </c>
      <c r="J93" s="233" t="n">
        <f aca="false">J92+F93</f>
        <v>4749.60421549844</v>
      </c>
      <c r="N93" s="234"/>
    </row>
    <row r="94" customFormat="false" ht="15.75" hidden="false" customHeight="false" outlineLevel="0" collapsed="false">
      <c r="B94" s="229" t="n">
        <f aca="false">IF(B93=($C$6*12+1),"FIN DU PRET",B93+1)</f>
        <v>82</v>
      </c>
      <c r="C94" s="62" t="n">
        <f aca="false">IF(H93&lt;0,"FIN DU PRET",H93)</f>
        <v>63156.2087250708</v>
      </c>
      <c r="D94" s="230" t="n">
        <f aca="false">IF(C94="FIN DU PRÊT","FIN DU PRET",IF('Coûts et rendement'!$C$13="Oui",PMT($C$9,$C$7,$C$5)*-1,0))</f>
        <v>421.511796178119</v>
      </c>
      <c r="E94" s="231" t="n">
        <f aca="false">D94+'Coûts et rendement'!$I$15</f>
        <v>436.936639511452</v>
      </c>
      <c r="F94" s="62" t="n">
        <f aca="false">C94*$C$9</f>
        <v>47.3671565438031</v>
      </c>
      <c r="G94" s="62" t="n">
        <f aca="false">D94-F94</f>
        <v>374.144639634316</v>
      </c>
      <c r="H94" s="62" t="n">
        <f aca="false">C94-G94</f>
        <v>62782.0640854365</v>
      </c>
      <c r="I94" s="232" t="n">
        <f aca="false">I93+G94</f>
        <v>29766.9959145635</v>
      </c>
      <c r="J94" s="233" t="n">
        <f aca="false">J93+F94</f>
        <v>4796.97137204225</v>
      </c>
      <c r="N94" s="234"/>
    </row>
    <row r="95" customFormat="false" ht="15.75" hidden="false" customHeight="false" outlineLevel="0" collapsed="false">
      <c r="B95" s="229" t="n">
        <f aca="false">IF(B94=($C$6*12+1),"FIN DU PRET",B94+1)</f>
        <v>83</v>
      </c>
      <c r="C95" s="62" t="n">
        <f aca="false">IF(H94&lt;0,"FIN DU PRET",H94)</f>
        <v>62782.0640854365</v>
      </c>
      <c r="D95" s="230" t="n">
        <f aca="false">IF(C95="FIN DU PRÊT","FIN DU PRET",IF('Coûts et rendement'!$C$13="Oui",PMT($C$9,$C$7,$C$5)*-1,0))</f>
        <v>421.511796178119</v>
      </c>
      <c r="E95" s="231" t="n">
        <f aca="false">D95+'Coûts et rendement'!$I$15</f>
        <v>436.936639511452</v>
      </c>
      <c r="F95" s="62" t="n">
        <f aca="false">C95*$C$9</f>
        <v>47.0865480640773</v>
      </c>
      <c r="G95" s="62" t="n">
        <f aca="false">D95-F95</f>
        <v>374.425248114042</v>
      </c>
      <c r="H95" s="62" t="n">
        <f aca="false">C95-G95</f>
        <v>62407.6388373224</v>
      </c>
      <c r="I95" s="232" t="n">
        <f aca="false">I94+G95</f>
        <v>30141.4211626775</v>
      </c>
      <c r="J95" s="233" t="n">
        <f aca="false">J94+F95</f>
        <v>4844.05792010633</v>
      </c>
      <c r="N95" s="234"/>
    </row>
    <row r="96" customFormat="false" ht="15.75" hidden="false" customHeight="false" outlineLevel="0" collapsed="false">
      <c r="B96" s="229" t="n">
        <f aca="false">IF(B95=($C$6*12+1),"FIN DU PRET",B95+1)</f>
        <v>84</v>
      </c>
      <c r="C96" s="62" t="n">
        <f aca="false">IF(H95&lt;0,"FIN DU PRET",H95)</f>
        <v>62407.6388373224</v>
      </c>
      <c r="D96" s="230" t="n">
        <f aca="false">IF(C96="FIN DU PRÊT","FIN DU PRET",IF('Coûts et rendement'!$C$13="Oui",PMT($C$9,$C$7,$C$5)*-1,0))</f>
        <v>421.511796178119</v>
      </c>
      <c r="E96" s="231" t="n">
        <f aca="false">D96+'Coûts et rendement'!$I$15</f>
        <v>436.936639511452</v>
      </c>
      <c r="F96" s="62" t="n">
        <f aca="false">C96*$C$9</f>
        <v>46.8057291279918</v>
      </c>
      <c r="G96" s="62" t="n">
        <f aca="false">D96-F96</f>
        <v>374.706067050127</v>
      </c>
      <c r="H96" s="62" t="n">
        <f aca="false">C96-G96</f>
        <v>62032.9327702723</v>
      </c>
      <c r="I96" s="232" t="n">
        <f aca="false">I95+G96</f>
        <v>30516.1272297277</v>
      </c>
      <c r="J96" s="233" t="n">
        <f aca="false">J95+F96</f>
        <v>4890.86364923432</v>
      </c>
      <c r="N96" s="234"/>
    </row>
    <row r="97" customFormat="false" ht="15.75" hidden="false" customHeight="false" outlineLevel="0" collapsed="false">
      <c r="B97" s="229" t="n">
        <f aca="false">IF(B96=($C$6*12+1),"FIN DU PRET",B96+1)</f>
        <v>85</v>
      </c>
      <c r="C97" s="62" t="n">
        <f aca="false">IF(H96&lt;0,"FIN DU PRET",H96)</f>
        <v>62032.9327702723</v>
      </c>
      <c r="D97" s="230" t="n">
        <f aca="false">IF(C97="FIN DU PRÊT","FIN DU PRET",IF('Coûts et rendement'!$C$13="Oui",PMT($C$9,$C$7,$C$5)*-1,0))</f>
        <v>421.511796178119</v>
      </c>
      <c r="E97" s="231" t="n">
        <f aca="false">D97+'Coûts et rendement'!$I$15</f>
        <v>436.936639511452</v>
      </c>
      <c r="F97" s="62" t="n">
        <f aca="false">C97*$C$9</f>
        <v>46.5246995777042</v>
      </c>
      <c r="G97" s="62" t="n">
        <f aca="false">D97-F97</f>
        <v>374.987096600415</v>
      </c>
      <c r="H97" s="62" t="n">
        <f aca="false">C97-G97</f>
        <v>61657.9456736719</v>
      </c>
      <c r="I97" s="232" t="n">
        <f aca="false">I96+G97</f>
        <v>30891.1143263281</v>
      </c>
      <c r="J97" s="233" t="n">
        <f aca="false">J96+F97</f>
        <v>4937.38834881202</v>
      </c>
      <c r="N97" s="234"/>
    </row>
    <row r="98" customFormat="false" ht="15.75" hidden="false" customHeight="false" outlineLevel="0" collapsed="false">
      <c r="B98" s="229" t="n">
        <f aca="false">IF(B97=($C$6*12+1),"FIN DU PRET",B97+1)</f>
        <v>86</v>
      </c>
      <c r="C98" s="62" t="n">
        <f aca="false">IF(H97&lt;0,"FIN DU PRET",H97)</f>
        <v>61657.9456736719</v>
      </c>
      <c r="D98" s="230" t="n">
        <f aca="false">IF(C98="FIN DU PRÊT","FIN DU PRET",IF('Coûts et rendement'!$C$13="Oui",PMT($C$9,$C$7,$C$5)*-1,0))</f>
        <v>421.511796178119</v>
      </c>
      <c r="E98" s="231" t="n">
        <f aca="false">D98+'Coûts et rendement'!$I$15</f>
        <v>436.936639511452</v>
      </c>
      <c r="F98" s="62" t="n">
        <f aca="false">C98*$C$9</f>
        <v>46.2434592552539</v>
      </c>
      <c r="G98" s="62" t="n">
        <f aca="false">D98-F98</f>
        <v>375.268336922865</v>
      </c>
      <c r="H98" s="62" t="n">
        <f aca="false">C98-G98</f>
        <v>61282.677336749</v>
      </c>
      <c r="I98" s="232" t="n">
        <f aca="false">I97+G98</f>
        <v>31266.382663251</v>
      </c>
      <c r="J98" s="233" t="n">
        <f aca="false">J97+F98</f>
        <v>4983.63180806728</v>
      </c>
      <c r="N98" s="234"/>
    </row>
    <row r="99" customFormat="false" ht="15.75" hidden="false" customHeight="false" outlineLevel="0" collapsed="false">
      <c r="B99" s="229" t="n">
        <f aca="false">IF(B98=($C$6*12+1),"FIN DU PRET",B98+1)</f>
        <v>87</v>
      </c>
      <c r="C99" s="62" t="n">
        <f aca="false">IF(H98&lt;0,"FIN DU PRET",H98)</f>
        <v>61282.677336749</v>
      </c>
      <c r="D99" s="230" t="n">
        <f aca="false">IF(C99="FIN DU PRÊT","FIN DU PRET",IF('Coûts et rendement'!$C$13="Oui",PMT($C$9,$C$7,$C$5)*-1,0))</f>
        <v>421.511796178119</v>
      </c>
      <c r="E99" s="231" t="n">
        <f aca="false">D99+'Coûts et rendement'!$I$15</f>
        <v>436.936639511452</v>
      </c>
      <c r="F99" s="62" t="n">
        <f aca="false">C99*$C$9</f>
        <v>45.9620080025618</v>
      </c>
      <c r="G99" s="62" t="n">
        <f aca="false">D99-F99</f>
        <v>375.549788175557</v>
      </c>
      <c r="H99" s="62" t="n">
        <f aca="false">C99-G99</f>
        <v>60907.1275485734</v>
      </c>
      <c r="I99" s="232" t="n">
        <f aca="false">I98+G99</f>
        <v>31641.9324514265</v>
      </c>
      <c r="J99" s="233" t="n">
        <f aca="false">J98+F99</f>
        <v>5029.59381606984</v>
      </c>
      <c r="N99" s="234"/>
    </row>
    <row r="100" customFormat="false" ht="15.75" hidden="false" customHeight="false" outlineLevel="0" collapsed="false">
      <c r="B100" s="229" t="n">
        <f aca="false">IF(B99=($C$6*12+1),"FIN DU PRET",B99+1)</f>
        <v>88</v>
      </c>
      <c r="C100" s="62" t="n">
        <f aca="false">IF(H99&lt;0,"FIN DU PRET",H99)</f>
        <v>60907.1275485734</v>
      </c>
      <c r="D100" s="230" t="n">
        <f aca="false">IF(C100="FIN DU PRÊT","FIN DU PRET",IF('Coûts et rendement'!$C$13="Oui",PMT($C$9,$C$7,$C$5)*-1,0))</f>
        <v>421.511796178119</v>
      </c>
      <c r="E100" s="231" t="n">
        <f aca="false">D100+'Coûts et rendement'!$I$15</f>
        <v>436.936639511452</v>
      </c>
      <c r="F100" s="62" t="n">
        <f aca="false">C100*$C$9</f>
        <v>45.6803456614301</v>
      </c>
      <c r="G100" s="62" t="n">
        <f aca="false">D100-F100</f>
        <v>375.831450516689</v>
      </c>
      <c r="H100" s="62" t="n">
        <f aca="false">C100-G100</f>
        <v>60531.2960980568</v>
      </c>
      <c r="I100" s="232" t="n">
        <f aca="false">I99+G100</f>
        <v>32017.7639019432</v>
      </c>
      <c r="J100" s="233" t="n">
        <f aca="false">J99+F100</f>
        <v>5075.27416173127</v>
      </c>
      <c r="N100" s="234"/>
    </row>
    <row r="101" customFormat="false" ht="15.75" hidden="false" customHeight="false" outlineLevel="0" collapsed="false">
      <c r="B101" s="229" t="n">
        <f aca="false">IF(B100=($C$6*12+1),"FIN DU PRET",B100+1)</f>
        <v>89</v>
      </c>
      <c r="C101" s="62" t="n">
        <f aca="false">IF(H100&lt;0,"FIN DU PRET",H100)</f>
        <v>60531.2960980568</v>
      </c>
      <c r="D101" s="230" t="n">
        <f aca="false">IF(C101="FIN DU PRÊT","FIN DU PRET",IF('Coûts et rendement'!$C$13="Oui",PMT($C$9,$C$7,$C$5)*-1,0))</f>
        <v>421.511796178119</v>
      </c>
      <c r="E101" s="231" t="n">
        <f aca="false">D101+'Coûts et rendement'!$I$15</f>
        <v>436.936639511452</v>
      </c>
      <c r="F101" s="62" t="n">
        <f aca="false">C101*$C$9</f>
        <v>45.3984720735426</v>
      </c>
      <c r="G101" s="62" t="n">
        <f aca="false">D101-F101</f>
        <v>376.113324104576</v>
      </c>
      <c r="H101" s="62" t="n">
        <f aca="false">C101-G101</f>
        <v>60155.1827739522</v>
      </c>
      <c r="I101" s="232" t="n">
        <f aca="false">I100+G101</f>
        <v>32393.8772260478</v>
      </c>
      <c r="J101" s="233" t="n">
        <f aca="false">J100+F101</f>
        <v>5120.67263380481</v>
      </c>
      <c r="N101" s="234"/>
    </row>
    <row r="102" customFormat="false" ht="15.75" hidden="false" customHeight="false" outlineLevel="0" collapsed="false">
      <c r="B102" s="229" t="n">
        <f aca="false">IF(B101=($C$6*12+1),"FIN DU PRET",B101+1)</f>
        <v>90</v>
      </c>
      <c r="C102" s="62" t="n">
        <f aca="false">IF(H101&lt;0,"FIN DU PRET",H101)</f>
        <v>60155.1827739522</v>
      </c>
      <c r="D102" s="230" t="n">
        <f aca="false">IF(C102="FIN DU PRÊT","FIN DU PRET",IF('Coûts et rendement'!$C$13="Oui",PMT($C$9,$C$7,$C$5)*-1,0))</f>
        <v>421.511796178119</v>
      </c>
      <c r="E102" s="231" t="n">
        <f aca="false">D102+'Coûts et rendement'!$I$15</f>
        <v>436.936639511452</v>
      </c>
      <c r="F102" s="62" t="n">
        <f aca="false">C102*$C$9</f>
        <v>45.1163870804641</v>
      </c>
      <c r="G102" s="62" t="n">
        <f aca="false">D102-F102</f>
        <v>376.395409097655</v>
      </c>
      <c r="H102" s="62" t="n">
        <f aca="false">C102-G102</f>
        <v>59778.7873648545</v>
      </c>
      <c r="I102" s="232" t="n">
        <f aca="false">I101+G102</f>
        <v>32770.2726351454</v>
      </c>
      <c r="J102" s="233" t="n">
        <f aca="false">J101+F102</f>
        <v>5165.78902088527</v>
      </c>
      <c r="N102" s="234"/>
    </row>
    <row r="103" customFormat="false" ht="15.75" hidden="false" customHeight="false" outlineLevel="0" collapsed="false">
      <c r="B103" s="229" t="n">
        <f aca="false">IF(B102=($C$6*12+1),"FIN DU PRET",B102+1)</f>
        <v>91</v>
      </c>
      <c r="C103" s="62" t="n">
        <f aca="false">IF(H102&lt;0,"FIN DU PRET",H102)</f>
        <v>59778.7873648545</v>
      </c>
      <c r="D103" s="230" t="n">
        <f aca="false">IF(C103="FIN DU PRÊT","FIN DU PRET",IF('Coûts et rendement'!$C$13="Oui",PMT($C$9,$C$7,$C$5)*-1,0))</f>
        <v>421.511796178119</v>
      </c>
      <c r="E103" s="231" t="n">
        <f aca="false">D103+'Coûts et rendement'!$I$15</f>
        <v>436.936639511452</v>
      </c>
      <c r="F103" s="62" t="n">
        <f aca="false">C103*$C$9</f>
        <v>44.8340905236409</v>
      </c>
      <c r="G103" s="62" t="n">
        <f aca="false">D103-F103</f>
        <v>376.677705654478</v>
      </c>
      <c r="H103" s="62" t="n">
        <f aca="false">C103-G103</f>
        <v>59402.1096592001</v>
      </c>
      <c r="I103" s="232" t="n">
        <f aca="false">I102+G103</f>
        <v>33146.9503407999</v>
      </c>
      <c r="J103" s="233" t="n">
        <f aca="false">J102+F103</f>
        <v>5210.62311140891</v>
      </c>
      <c r="N103" s="234"/>
    </row>
    <row r="104" customFormat="false" ht="15.75" hidden="false" customHeight="false" outlineLevel="0" collapsed="false">
      <c r="B104" s="229" t="n">
        <f aca="false">IF(B103=($C$6*12+1),"FIN DU PRET",B103+1)</f>
        <v>92</v>
      </c>
      <c r="C104" s="62" t="n">
        <f aca="false">IF(H103&lt;0,"FIN DU PRET",H103)</f>
        <v>59402.1096592001</v>
      </c>
      <c r="D104" s="230" t="n">
        <f aca="false">IF(C104="FIN DU PRÊT","FIN DU PRET",IF('Coûts et rendement'!$C$13="Oui",PMT($C$9,$C$7,$C$5)*-1,0))</f>
        <v>421.511796178119</v>
      </c>
      <c r="E104" s="231" t="n">
        <f aca="false">D104+'Coûts et rendement'!$I$15</f>
        <v>436.936639511452</v>
      </c>
      <c r="F104" s="62" t="n">
        <f aca="false">C104*$C$9</f>
        <v>44.5515822444</v>
      </c>
      <c r="G104" s="62" t="n">
        <f aca="false">D104-F104</f>
        <v>376.960213933719</v>
      </c>
      <c r="H104" s="62" t="n">
        <f aca="false">C104-G104</f>
        <v>59025.1494452663</v>
      </c>
      <c r="I104" s="232" t="n">
        <f aca="false">I103+G104</f>
        <v>33523.9105547336</v>
      </c>
      <c r="J104" s="233" t="n">
        <f aca="false">J103+F104</f>
        <v>5255.17469365331</v>
      </c>
      <c r="N104" s="234"/>
    </row>
    <row r="105" customFormat="false" ht="15.75" hidden="false" customHeight="false" outlineLevel="0" collapsed="false">
      <c r="B105" s="229" t="n">
        <f aca="false">IF(B104=($C$6*12+1),"FIN DU PRET",B104+1)</f>
        <v>93</v>
      </c>
      <c r="C105" s="62" t="n">
        <f aca="false">IF(H104&lt;0,"FIN DU PRET",H104)</f>
        <v>59025.1494452663</v>
      </c>
      <c r="D105" s="230" t="n">
        <f aca="false">IF(C105="FIN DU PRÊT","FIN DU PRET",IF('Coûts et rendement'!$C$13="Oui",PMT($C$9,$C$7,$C$5)*-1,0))</f>
        <v>421.511796178119</v>
      </c>
      <c r="E105" s="231" t="n">
        <f aca="false">D105+'Coûts et rendement'!$I$15</f>
        <v>436.936639511452</v>
      </c>
      <c r="F105" s="62" t="n">
        <f aca="false">C105*$C$9</f>
        <v>44.2688620839497</v>
      </c>
      <c r="G105" s="62" t="n">
        <f aca="false">D105-F105</f>
        <v>377.242934094169</v>
      </c>
      <c r="H105" s="62" t="n">
        <f aca="false">C105-G105</f>
        <v>58647.9065111722</v>
      </c>
      <c r="I105" s="232" t="n">
        <f aca="false">I104+G105</f>
        <v>33901.1534888278</v>
      </c>
      <c r="J105" s="233" t="n">
        <f aca="false">J104+F105</f>
        <v>5299.44355573726</v>
      </c>
      <c r="N105" s="234"/>
    </row>
    <row r="106" customFormat="false" ht="15.75" hidden="false" customHeight="false" outlineLevel="0" collapsed="false">
      <c r="B106" s="229" t="n">
        <f aca="false">IF(B105=($C$6*12+1),"FIN DU PRET",B105+1)</f>
        <v>94</v>
      </c>
      <c r="C106" s="62" t="n">
        <f aca="false">IF(H105&lt;0,"FIN DU PRET",H105)</f>
        <v>58647.9065111722</v>
      </c>
      <c r="D106" s="230" t="n">
        <f aca="false">IF(C106="FIN DU PRÊT","FIN DU PRET",IF('Coûts et rendement'!$C$13="Oui",PMT($C$9,$C$7,$C$5)*-1,0))</f>
        <v>421.511796178119</v>
      </c>
      <c r="E106" s="231" t="n">
        <f aca="false">D106+'Coûts et rendement'!$I$15</f>
        <v>436.936639511452</v>
      </c>
      <c r="F106" s="62" t="n">
        <f aca="false">C106*$C$9</f>
        <v>43.9859298833791</v>
      </c>
      <c r="G106" s="62" t="n">
        <f aca="false">D106-F106</f>
        <v>377.52586629474</v>
      </c>
      <c r="H106" s="62" t="n">
        <f aca="false">C106-G106</f>
        <v>58270.3806448774</v>
      </c>
      <c r="I106" s="232" t="n">
        <f aca="false">I105+G106</f>
        <v>34278.6793551225</v>
      </c>
      <c r="J106" s="233" t="n">
        <f aca="false">J105+F106</f>
        <v>5343.42948562064</v>
      </c>
      <c r="N106" s="234"/>
    </row>
    <row r="107" customFormat="false" ht="15.75" hidden="false" customHeight="false" outlineLevel="0" collapsed="false">
      <c r="B107" s="229" t="n">
        <f aca="false">IF(B106=($C$6*12+1),"FIN DU PRET",B106+1)</f>
        <v>95</v>
      </c>
      <c r="C107" s="62" t="n">
        <f aca="false">IF(H106&lt;0,"FIN DU PRET",H106)</f>
        <v>58270.3806448774</v>
      </c>
      <c r="D107" s="230" t="n">
        <f aca="false">IF(C107="FIN DU PRÊT","FIN DU PRET",IF('Coûts et rendement'!$C$13="Oui",PMT($C$9,$C$7,$C$5)*-1,0))</f>
        <v>421.511796178119</v>
      </c>
      <c r="E107" s="231" t="n">
        <f aca="false">D107+'Coûts et rendement'!$I$15</f>
        <v>436.936639511452</v>
      </c>
      <c r="F107" s="62" t="n">
        <f aca="false">C107*$C$9</f>
        <v>43.7027854836581</v>
      </c>
      <c r="G107" s="62" t="n">
        <f aca="false">D107-F107</f>
        <v>377.809010694461</v>
      </c>
      <c r="H107" s="62" t="n">
        <f aca="false">C107-G107</f>
        <v>57892.571634183</v>
      </c>
      <c r="I107" s="232" t="n">
        <f aca="false">I106+G107</f>
        <v>34656.488365817</v>
      </c>
      <c r="J107" s="233" t="n">
        <f aca="false">J106+F107</f>
        <v>5387.1322711043</v>
      </c>
      <c r="N107" s="234"/>
    </row>
    <row r="108" customFormat="false" ht="15.75" hidden="false" customHeight="false" outlineLevel="0" collapsed="false">
      <c r="B108" s="229" t="n">
        <f aca="false">IF(B107=($C$6*12+1),"FIN DU PRET",B107+1)</f>
        <v>96</v>
      </c>
      <c r="C108" s="62" t="n">
        <f aca="false">IF(H107&lt;0,"FIN DU PRET",H107)</f>
        <v>57892.571634183</v>
      </c>
      <c r="D108" s="230" t="n">
        <f aca="false">IF(C108="FIN DU PRÊT","FIN DU PRET",IF('Coûts et rendement'!$C$13="Oui",PMT($C$9,$C$7,$C$5)*-1,0))</f>
        <v>421.511796178119</v>
      </c>
      <c r="E108" s="231" t="n">
        <f aca="false">D108+'Coûts et rendement'!$I$15</f>
        <v>436.936639511452</v>
      </c>
      <c r="F108" s="62" t="n">
        <f aca="false">C108*$C$9</f>
        <v>43.4194287256372</v>
      </c>
      <c r="G108" s="62" t="n">
        <f aca="false">D108-F108</f>
        <v>378.092367452482</v>
      </c>
      <c r="H108" s="62" t="n">
        <f aca="false">C108-G108</f>
        <v>57514.4792667305</v>
      </c>
      <c r="I108" s="232" t="n">
        <f aca="false">I107+G108</f>
        <v>35034.5807332695</v>
      </c>
      <c r="J108" s="233" t="n">
        <f aca="false">J107+F108</f>
        <v>5430.55169982994</v>
      </c>
      <c r="N108" s="234"/>
    </row>
    <row r="109" customFormat="false" ht="15.75" hidden="false" customHeight="false" outlineLevel="0" collapsed="false">
      <c r="B109" s="229" t="n">
        <f aca="false">IF(B108=($C$6*12+1),"FIN DU PRET",B108+1)</f>
        <v>97</v>
      </c>
      <c r="C109" s="62" t="n">
        <f aca="false">IF(H108&lt;0,"FIN DU PRET",H108)</f>
        <v>57514.4792667305</v>
      </c>
      <c r="D109" s="230" t="n">
        <f aca="false">IF(C109="FIN DU PRÊT","FIN DU PRET",IF('Coûts et rendement'!$C$13="Oui",PMT($C$9,$C$7,$C$5)*-1,0))</f>
        <v>421.511796178119</v>
      </c>
      <c r="E109" s="231" t="n">
        <f aca="false">D109+'Coûts et rendement'!$I$15</f>
        <v>436.936639511452</v>
      </c>
      <c r="F109" s="62" t="n">
        <f aca="false">C109*$C$9</f>
        <v>43.1358594500479</v>
      </c>
      <c r="G109" s="62" t="n">
        <f aca="false">D109-F109</f>
        <v>378.375936728071</v>
      </c>
      <c r="H109" s="62" t="n">
        <f aca="false">C109-G109</f>
        <v>57136.1033300024</v>
      </c>
      <c r="I109" s="232" t="n">
        <f aca="false">I108+G109</f>
        <v>35412.9566699976</v>
      </c>
      <c r="J109" s="233" t="n">
        <f aca="false">J108+F109</f>
        <v>5473.68755927999</v>
      </c>
      <c r="N109" s="234"/>
    </row>
    <row r="110" customFormat="false" ht="15.75" hidden="false" customHeight="false" outlineLevel="0" collapsed="false">
      <c r="B110" s="229" t="n">
        <f aca="false">IF(B109=($C$6*12+1),"FIN DU PRET",B109+1)</f>
        <v>98</v>
      </c>
      <c r="C110" s="62" t="n">
        <f aca="false">IF(H109&lt;0,"FIN DU PRET",H109)</f>
        <v>57136.1033300024</v>
      </c>
      <c r="D110" s="230" t="n">
        <f aca="false">IF(C110="FIN DU PRÊT","FIN DU PRET",IF('Coûts et rendement'!$C$13="Oui",PMT($C$9,$C$7,$C$5)*-1,0))</f>
        <v>421.511796178119</v>
      </c>
      <c r="E110" s="231" t="n">
        <f aca="false">D110+'Coûts et rendement'!$I$15</f>
        <v>436.936639511452</v>
      </c>
      <c r="F110" s="62" t="n">
        <f aca="false">C110*$C$9</f>
        <v>42.8520774975018</v>
      </c>
      <c r="G110" s="62" t="n">
        <f aca="false">D110-F110</f>
        <v>378.659718680617</v>
      </c>
      <c r="H110" s="62" t="n">
        <f aca="false">C110-G110</f>
        <v>56757.4436113218</v>
      </c>
      <c r="I110" s="232" t="n">
        <f aca="false">I109+G110</f>
        <v>35791.6163886782</v>
      </c>
      <c r="J110" s="233" t="n">
        <f aca="false">J109+F110</f>
        <v>5516.53963677749</v>
      </c>
      <c r="N110" s="234"/>
    </row>
    <row r="111" customFormat="false" ht="15.75" hidden="false" customHeight="false" outlineLevel="0" collapsed="false">
      <c r="B111" s="229" t="n">
        <f aca="false">IF(B110=($C$6*12+1),"FIN DU PRET",B110+1)</f>
        <v>99</v>
      </c>
      <c r="C111" s="62" t="n">
        <f aca="false">IF(H110&lt;0,"FIN DU PRET",H110)</f>
        <v>56757.4436113218</v>
      </c>
      <c r="D111" s="230" t="n">
        <f aca="false">IF(C111="FIN DU PRÊT","FIN DU PRET",IF('Coûts et rendement'!$C$13="Oui",PMT($C$9,$C$7,$C$5)*-1,0))</f>
        <v>421.511796178119</v>
      </c>
      <c r="E111" s="231" t="n">
        <f aca="false">D111+'Coûts et rendement'!$I$15</f>
        <v>436.936639511452</v>
      </c>
      <c r="F111" s="62" t="n">
        <f aca="false">C111*$C$9</f>
        <v>42.5680827084913</v>
      </c>
      <c r="G111" s="62" t="n">
        <f aca="false">D111-F111</f>
        <v>378.943713469628</v>
      </c>
      <c r="H111" s="62" t="n">
        <f aca="false">C111-G111</f>
        <v>56378.4998978522</v>
      </c>
      <c r="I111" s="232" t="n">
        <f aca="false">I110+G111</f>
        <v>36170.5601021478</v>
      </c>
      <c r="J111" s="233" t="n">
        <f aca="false">J110+F111</f>
        <v>5559.10771948598</v>
      </c>
      <c r="N111" s="234"/>
    </row>
    <row r="112" customFormat="false" ht="15.75" hidden="false" customHeight="false" outlineLevel="0" collapsed="false">
      <c r="B112" s="229" t="n">
        <f aca="false">IF(B111=($C$6*12+1),"FIN DU PRET",B111+1)</f>
        <v>100</v>
      </c>
      <c r="C112" s="62" t="n">
        <f aca="false">IF(H111&lt;0,"FIN DU PRET",H111)</f>
        <v>56378.4998978522</v>
      </c>
      <c r="D112" s="230" t="n">
        <f aca="false">IF(C112="FIN DU PRÊT","FIN DU PRET",IF('Coûts et rendement'!$C$13="Oui",PMT($C$9,$C$7,$C$5)*-1,0))</f>
        <v>421.511796178119</v>
      </c>
      <c r="E112" s="231" t="n">
        <f aca="false">D112+'Coûts et rendement'!$I$15</f>
        <v>436.936639511452</v>
      </c>
      <c r="F112" s="62" t="n">
        <f aca="false">C112*$C$9</f>
        <v>42.2838749233891</v>
      </c>
      <c r="G112" s="62" t="n">
        <f aca="false">D112-F112</f>
        <v>379.22792125473</v>
      </c>
      <c r="H112" s="62" t="n">
        <f aca="false">C112-G112</f>
        <v>55999.2719765974</v>
      </c>
      <c r="I112" s="232" t="n">
        <f aca="false">I111+G112</f>
        <v>36549.7880234025</v>
      </c>
      <c r="J112" s="233" t="n">
        <f aca="false">J111+F112</f>
        <v>5601.39159440937</v>
      </c>
      <c r="N112" s="234"/>
    </row>
    <row r="113" customFormat="false" ht="15.75" hidden="false" customHeight="false" outlineLevel="0" collapsed="false">
      <c r="B113" s="229" t="n">
        <f aca="false">IF(B112=($C$6*12+1),"FIN DU PRET",B112+1)</f>
        <v>101</v>
      </c>
      <c r="C113" s="62" t="n">
        <f aca="false">IF(H112&lt;0,"FIN DU PRET",H112)</f>
        <v>55999.2719765974</v>
      </c>
      <c r="D113" s="230" t="n">
        <f aca="false">IF(C113="FIN DU PRÊT","FIN DU PRET",IF('Coûts et rendement'!$C$13="Oui",PMT($C$9,$C$7,$C$5)*-1,0))</f>
        <v>421.511796178119</v>
      </c>
      <c r="E113" s="231" t="n">
        <f aca="false">D113+'Coûts et rendement'!$I$15</f>
        <v>436.936639511452</v>
      </c>
      <c r="F113" s="62" t="n">
        <f aca="false">C113*$C$9</f>
        <v>41.9994539824481</v>
      </c>
      <c r="G113" s="62" t="n">
        <f aca="false">D113-F113</f>
        <v>379.512342195671</v>
      </c>
      <c r="H113" s="62" t="n">
        <f aca="false">C113-G113</f>
        <v>55619.7596344018</v>
      </c>
      <c r="I113" s="232" t="n">
        <f aca="false">I112+G113</f>
        <v>36929.3003655982</v>
      </c>
      <c r="J113" s="233" t="n">
        <f aca="false">J112+F113</f>
        <v>5643.39104839182</v>
      </c>
      <c r="N113" s="234"/>
    </row>
    <row r="114" customFormat="false" ht="15.75" hidden="false" customHeight="false" outlineLevel="0" collapsed="false">
      <c r="B114" s="229" t="n">
        <f aca="false">IF(B113=($C$6*12+1),"FIN DU PRET",B113+1)</f>
        <v>102</v>
      </c>
      <c r="C114" s="62" t="n">
        <f aca="false">IF(H113&lt;0,"FIN DU PRET",H113)</f>
        <v>55619.7596344018</v>
      </c>
      <c r="D114" s="230" t="n">
        <f aca="false">IF(C114="FIN DU PRÊT","FIN DU PRET",IF('Coûts et rendement'!$C$13="Oui",PMT($C$9,$C$7,$C$5)*-1,0))</f>
        <v>421.511796178119</v>
      </c>
      <c r="E114" s="231" t="n">
        <f aca="false">D114+'Coûts et rendement'!$I$15</f>
        <v>436.936639511452</v>
      </c>
      <c r="F114" s="62" t="n">
        <f aca="false">C114*$C$9</f>
        <v>41.7148197258013</v>
      </c>
      <c r="G114" s="62" t="n">
        <f aca="false">D114-F114</f>
        <v>379.796976452318</v>
      </c>
      <c r="H114" s="62" t="n">
        <f aca="false">C114-G114</f>
        <v>55239.9626579494</v>
      </c>
      <c r="I114" s="232" t="n">
        <f aca="false">I113+G114</f>
        <v>37309.0973420505</v>
      </c>
      <c r="J114" s="233" t="n">
        <f aca="false">J113+F114</f>
        <v>5685.10586811762</v>
      </c>
      <c r="N114" s="234"/>
    </row>
    <row r="115" customFormat="false" ht="15.75" hidden="false" customHeight="false" outlineLevel="0" collapsed="false">
      <c r="B115" s="229" t="n">
        <f aca="false">IF(B114=($C$6*12+1),"FIN DU PRET",B114+1)</f>
        <v>103</v>
      </c>
      <c r="C115" s="62" t="n">
        <f aca="false">IF(H114&lt;0,"FIN DU PRET",H114)</f>
        <v>55239.9626579494</v>
      </c>
      <c r="D115" s="230" t="n">
        <f aca="false">IF(C115="FIN DU PRÊT","FIN DU PRET",IF('Coûts et rendement'!$C$13="Oui",PMT($C$9,$C$7,$C$5)*-1,0))</f>
        <v>421.511796178119</v>
      </c>
      <c r="E115" s="231" t="n">
        <f aca="false">D115+'Coûts et rendement'!$I$15</f>
        <v>436.936639511452</v>
      </c>
      <c r="F115" s="62" t="n">
        <f aca="false">C115*$C$9</f>
        <v>41.4299719934621</v>
      </c>
      <c r="G115" s="62" t="n">
        <f aca="false">D115-F115</f>
        <v>380.081824184657</v>
      </c>
      <c r="H115" s="62" t="n">
        <f aca="false">C115-G115</f>
        <v>54859.8808337648</v>
      </c>
      <c r="I115" s="232" t="n">
        <f aca="false">I114+G115</f>
        <v>37689.1791662352</v>
      </c>
      <c r="J115" s="233" t="n">
        <f aca="false">J114+F115</f>
        <v>5726.53584011108</v>
      </c>
      <c r="N115" s="234"/>
    </row>
    <row r="116" customFormat="false" ht="15.75" hidden="false" customHeight="false" outlineLevel="0" collapsed="false">
      <c r="B116" s="229" t="n">
        <f aca="false">IF(B115=($C$6*12+1),"FIN DU PRET",B115+1)</f>
        <v>104</v>
      </c>
      <c r="C116" s="62" t="n">
        <f aca="false">IF(H115&lt;0,"FIN DU PRET",H115)</f>
        <v>54859.8808337648</v>
      </c>
      <c r="D116" s="230" t="n">
        <f aca="false">IF(C116="FIN DU PRÊT","FIN DU PRET",IF('Coûts et rendement'!$C$13="Oui",PMT($C$9,$C$7,$C$5)*-1,0))</f>
        <v>421.511796178119</v>
      </c>
      <c r="E116" s="231" t="n">
        <f aca="false">D116+'Coûts et rendement'!$I$15</f>
        <v>436.936639511452</v>
      </c>
      <c r="F116" s="62" t="n">
        <f aca="false">C116*$C$9</f>
        <v>41.1449106253236</v>
      </c>
      <c r="G116" s="62" t="n">
        <f aca="false">D116-F116</f>
        <v>380.366885552795</v>
      </c>
      <c r="H116" s="62" t="n">
        <f aca="false">C116-G116</f>
        <v>54479.513948212</v>
      </c>
      <c r="I116" s="232" t="n">
        <f aca="false">I115+G116</f>
        <v>38069.546051788</v>
      </c>
      <c r="J116" s="233" t="n">
        <f aca="false">J115+F116</f>
        <v>5767.68075073641</v>
      </c>
      <c r="N116" s="234"/>
    </row>
    <row r="117" customFormat="false" ht="15.75" hidden="false" customHeight="false" outlineLevel="0" collapsed="false">
      <c r="B117" s="229" t="n">
        <f aca="false">IF(B116=($C$6*12+1),"FIN DU PRET",B116+1)</f>
        <v>105</v>
      </c>
      <c r="C117" s="62" t="n">
        <f aca="false">IF(H116&lt;0,"FIN DU PRET",H116)</f>
        <v>54479.513948212</v>
      </c>
      <c r="D117" s="230" t="n">
        <f aca="false">IF(C117="FIN DU PRÊT","FIN DU PRET",IF('Coûts et rendement'!$C$13="Oui",PMT($C$9,$C$7,$C$5)*-1,0))</f>
        <v>421.511796178119</v>
      </c>
      <c r="E117" s="231" t="n">
        <f aca="false">D117+'Coûts et rendement'!$I$15</f>
        <v>436.936639511452</v>
      </c>
      <c r="F117" s="62" t="n">
        <f aca="false">C117*$C$9</f>
        <v>40.859635461159</v>
      </c>
      <c r="G117" s="62" t="n">
        <f aca="false">D117-F117</f>
        <v>380.65216071696</v>
      </c>
      <c r="H117" s="62" t="n">
        <f aca="false">C117-G117</f>
        <v>54098.861787495</v>
      </c>
      <c r="I117" s="232" t="n">
        <f aca="false">I116+G117</f>
        <v>38450.1982125049</v>
      </c>
      <c r="J117" s="233" t="n">
        <f aca="false">J116+F117</f>
        <v>5808.54038619756</v>
      </c>
      <c r="N117" s="234"/>
    </row>
    <row r="118" customFormat="false" ht="15.75" hidden="false" customHeight="false" outlineLevel="0" collapsed="false">
      <c r="B118" s="229" t="n">
        <f aca="false">IF(B117=($C$6*12+1),"FIN DU PRET",B117+1)</f>
        <v>106</v>
      </c>
      <c r="C118" s="62" t="n">
        <f aca="false">IF(H117&lt;0,"FIN DU PRET",H117)</f>
        <v>54098.861787495</v>
      </c>
      <c r="D118" s="230" t="n">
        <f aca="false">IF(C118="FIN DU PRÊT","FIN DU PRET",IF('Coûts et rendement'!$C$13="Oui",PMT($C$9,$C$7,$C$5)*-1,0))</f>
        <v>421.511796178119</v>
      </c>
      <c r="E118" s="231" t="n">
        <f aca="false">D118+'Coûts et rendement'!$I$15</f>
        <v>436.936639511452</v>
      </c>
      <c r="F118" s="62" t="n">
        <f aca="false">C118*$C$9</f>
        <v>40.5741463406213</v>
      </c>
      <c r="G118" s="62" t="n">
        <f aca="false">D118-F118</f>
        <v>380.937649837498</v>
      </c>
      <c r="H118" s="62" t="n">
        <f aca="false">C118-G118</f>
        <v>53717.9241376575</v>
      </c>
      <c r="I118" s="232" t="n">
        <f aca="false">I117+G118</f>
        <v>38831.1358623424</v>
      </c>
      <c r="J118" s="233" t="n">
        <f aca="false">J117+F118</f>
        <v>5849.11453253819</v>
      </c>
      <c r="N118" s="234"/>
    </row>
    <row r="119" customFormat="false" ht="15.75" hidden="false" customHeight="false" outlineLevel="0" collapsed="false">
      <c r="B119" s="229" t="n">
        <f aca="false">IF(B118=($C$6*12+1),"FIN DU PRET",B118+1)</f>
        <v>107</v>
      </c>
      <c r="C119" s="62" t="n">
        <f aca="false">IF(H118&lt;0,"FIN DU PRET",H118)</f>
        <v>53717.9241376575</v>
      </c>
      <c r="D119" s="230" t="n">
        <f aca="false">IF(C119="FIN DU PRÊT","FIN DU PRET",IF('Coûts et rendement'!$C$13="Oui",PMT($C$9,$C$7,$C$5)*-1,0))</f>
        <v>421.511796178119</v>
      </c>
      <c r="E119" s="231" t="n">
        <f aca="false">D119+'Coûts et rendement'!$I$15</f>
        <v>436.936639511452</v>
      </c>
      <c r="F119" s="62" t="n">
        <f aca="false">C119*$C$9</f>
        <v>40.2884431032431</v>
      </c>
      <c r="G119" s="62" t="n">
        <f aca="false">D119-F119</f>
        <v>381.223353074876</v>
      </c>
      <c r="H119" s="62" t="n">
        <f aca="false">C119-G119</f>
        <v>53336.7007845827</v>
      </c>
      <c r="I119" s="232" t="n">
        <f aca="false">I118+G119</f>
        <v>39212.3592154173</v>
      </c>
      <c r="J119" s="233" t="n">
        <f aca="false">J118+F119</f>
        <v>5889.40297564143</v>
      </c>
      <c r="N119" s="234"/>
    </row>
    <row r="120" customFormat="false" ht="15.75" hidden="false" customHeight="false" outlineLevel="0" collapsed="false">
      <c r="B120" s="229" t="n">
        <f aca="false">IF(B119=($C$6*12+1),"FIN DU PRET",B119+1)</f>
        <v>108</v>
      </c>
      <c r="C120" s="62" t="n">
        <f aca="false">IF(H119&lt;0,"FIN DU PRET",H119)</f>
        <v>53336.7007845827</v>
      </c>
      <c r="D120" s="230" t="n">
        <f aca="false">IF(C120="FIN DU PRÊT","FIN DU PRET",IF('Coûts et rendement'!$C$13="Oui",PMT($C$9,$C$7,$C$5)*-1,0))</f>
        <v>421.511796178119</v>
      </c>
      <c r="E120" s="231" t="n">
        <f aca="false">D120+'Coûts et rendement'!$I$15</f>
        <v>436.936639511452</v>
      </c>
      <c r="F120" s="62" t="n">
        <f aca="false">C120*$C$9</f>
        <v>40.002525588437</v>
      </c>
      <c r="G120" s="62" t="n">
        <f aca="false">D120-F120</f>
        <v>381.509270589682</v>
      </c>
      <c r="H120" s="62" t="n">
        <f aca="false">C120-G120</f>
        <v>52955.191513993</v>
      </c>
      <c r="I120" s="232" t="n">
        <f aca="false">I119+G120</f>
        <v>39593.868486007</v>
      </c>
      <c r="J120" s="233" t="n">
        <f aca="false">J119+F120</f>
        <v>5929.40550122987</v>
      </c>
      <c r="N120" s="234"/>
    </row>
    <row r="121" customFormat="false" ht="15.75" hidden="false" customHeight="false" outlineLevel="0" collapsed="false">
      <c r="B121" s="229" t="n">
        <f aca="false">IF(B120=($C$6*12+1),"FIN DU PRET",B120+1)</f>
        <v>109</v>
      </c>
      <c r="C121" s="62" t="n">
        <f aca="false">IF(H120&lt;0,"FIN DU PRET",H120)</f>
        <v>52955.191513993</v>
      </c>
      <c r="D121" s="230" t="n">
        <f aca="false">IF(C121="FIN DU PRÊT","FIN DU PRET",IF('Coûts et rendement'!$C$13="Oui",PMT($C$9,$C$7,$C$5)*-1,0))</f>
        <v>421.511796178119</v>
      </c>
      <c r="E121" s="231" t="n">
        <f aca="false">D121+'Coûts et rendement'!$I$15</f>
        <v>436.936639511452</v>
      </c>
      <c r="F121" s="62" t="n">
        <f aca="false">C121*$C$9</f>
        <v>39.7163936354947</v>
      </c>
      <c r="G121" s="62" t="n">
        <f aca="false">D121-F121</f>
        <v>381.795402542624</v>
      </c>
      <c r="H121" s="62" t="n">
        <f aca="false">C121-G121</f>
        <v>52573.3961114504</v>
      </c>
      <c r="I121" s="232" t="n">
        <f aca="false">I120+G121</f>
        <v>39975.6638885496</v>
      </c>
      <c r="J121" s="233" t="n">
        <f aca="false">J120+F121</f>
        <v>5969.12189486536</v>
      </c>
      <c r="N121" s="234"/>
    </row>
    <row r="122" customFormat="false" ht="15.75" hidden="false" customHeight="false" outlineLevel="0" collapsed="false">
      <c r="B122" s="229" t="n">
        <f aca="false">IF(B121=($C$6*12+1),"FIN DU PRET",B121+1)</f>
        <v>110</v>
      </c>
      <c r="C122" s="62" t="n">
        <f aca="false">IF(H121&lt;0,"FIN DU PRET",H121)</f>
        <v>52573.3961114504</v>
      </c>
      <c r="D122" s="230" t="n">
        <f aca="false">IF(C122="FIN DU PRÊT","FIN DU PRET",IF('Coûts et rendement'!$C$13="Oui",PMT($C$9,$C$7,$C$5)*-1,0))</f>
        <v>421.511796178119</v>
      </c>
      <c r="E122" s="231" t="n">
        <f aca="false">D122+'Coûts et rendement'!$I$15</f>
        <v>436.936639511452</v>
      </c>
      <c r="F122" s="62" t="n">
        <f aca="false">C122*$C$9</f>
        <v>39.4300470835878</v>
      </c>
      <c r="G122" s="62" t="n">
        <f aca="false">D122-F122</f>
        <v>382.081749094531</v>
      </c>
      <c r="H122" s="62" t="n">
        <f aca="false">C122-G122</f>
        <v>52191.3143623558</v>
      </c>
      <c r="I122" s="232" t="n">
        <f aca="false">I121+G122</f>
        <v>40357.7456376442</v>
      </c>
      <c r="J122" s="233" t="n">
        <f aca="false">J121+F122</f>
        <v>6008.55194194895</v>
      </c>
      <c r="N122" s="234"/>
    </row>
    <row r="123" customFormat="false" ht="15.75" hidden="false" customHeight="false" outlineLevel="0" collapsed="false">
      <c r="B123" s="229" t="n">
        <f aca="false">IF(B122=($C$6*12+1),"FIN DU PRET",B122+1)</f>
        <v>111</v>
      </c>
      <c r="C123" s="62" t="n">
        <f aca="false">IF(H122&lt;0,"FIN DU PRET",H122)</f>
        <v>52191.3143623558</v>
      </c>
      <c r="D123" s="230" t="n">
        <f aca="false">IF(C123="FIN DU PRÊT","FIN DU PRET",IF('Coûts et rendement'!$C$13="Oui",PMT($C$9,$C$7,$C$5)*-1,0))</f>
        <v>421.511796178119</v>
      </c>
      <c r="E123" s="231" t="n">
        <f aca="false">D123+'Coûts et rendement'!$I$15</f>
        <v>436.936639511452</v>
      </c>
      <c r="F123" s="62" t="n">
        <f aca="false">C123*$C$9</f>
        <v>39.1434857717669</v>
      </c>
      <c r="G123" s="62" t="n">
        <f aca="false">D123-F123</f>
        <v>382.368310406352</v>
      </c>
      <c r="H123" s="62" t="n">
        <f aca="false">C123-G123</f>
        <v>51808.9460519495</v>
      </c>
      <c r="I123" s="232" t="n">
        <f aca="false">I122+G123</f>
        <v>40740.1139480505</v>
      </c>
      <c r="J123" s="233" t="n">
        <f aca="false">J122+F123</f>
        <v>6047.69542772071</v>
      </c>
      <c r="N123" s="234"/>
    </row>
    <row r="124" customFormat="false" ht="15.75" hidden="false" customHeight="false" outlineLevel="0" collapsed="false">
      <c r="B124" s="229" t="n">
        <f aca="false">IF(B123=($C$6*12+1),"FIN DU PRET",B123+1)</f>
        <v>112</v>
      </c>
      <c r="C124" s="62" t="n">
        <f aca="false">IF(H123&lt;0,"FIN DU PRET",H123)</f>
        <v>51808.9460519495</v>
      </c>
      <c r="D124" s="230" t="n">
        <f aca="false">IF(C124="FIN DU PRÊT","FIN DU PRET",IF('Coûts et rendement'!$C$13="Oui",PMT($C$9,$C$7,$C$5)*-1,0))</f>
        <v>421.511796178119</v>
      </c>
      <c r="E124" s="231" t="n">
        <f aca="false">D124+'Coûts et rendement'!$I$15</f>
        <v>436.936639511452</v>
      </c>
      <c r="F124" s="62" t="n">
        <f aca="false">C124*$C$9</f>
        <v>38.8567095389621</v>
      </c>
      <c r="G124" s="62" t="n">
        <f aca="false">D124-F124</f>
        <v>382.655086639157</v>
      </c>
      <c r="H124" s="62" t="n">
        <f aca="false">C124-G124</f>
        <v>51426.2909653103</v>
      </c>
      <c r="I124" s="232" t="n">
        <f aca="false">I123+G124</f>
        <v>41122.7690346897</v>
      </c>
      <c r="J124" s="233" t="n">
        <f aca="false">J123+F124</f>
        <v>6086.55213725968</v>
      </c>
      <c r="N124" s="234"/>
    </row>
    <row r="125" customFormat="false" ht="15.75" hidden="false" customHeight="false" outlineLevel="0" collapsed="false">
      <c r="B125" s="229" t="n">
        <f aca="false">IF(B124=($C$6*12+1),"FIN DU PRET",B124+1)</f>
        <v>113</v>
      </c>
      <c r="C125" s="62" t="n">
        <f aca="false">IF(H124&lt;0,"FIN DU PRET",H124)</f>
        <v>51426.2909653103</v>
      </c>
      <c r="D125" s="230" t="n">
        <f aca="false">IF(C125="FIN DU PRÊT","FIN DU PRET",IF('Coûts et rendement'!$C$13="Oui",PMT($C$9,$C$7,$C$5)*-1,0))</f>
        <v>421.511796178119</v>
      </c>
      <c r="E125" s="231" t="n">
        <f aca="false">D125+'Coûts et rendement'!$I$15</f>
        <v>436.936639511452</v>
      </c>
      <c r="F125" s="62" t="n">
        <f aca="false">C125*$C$9</f>
        <v>38.5697182239827</v>
      </c>
      <c r="G125" s="62" t="n">
        <f aca="false">D125-F125</f>
        <v>382.942077954136</v>
      </c>
      <c r="H125" s="62" t="n">
        <f aca="false">C125-G125</f>
        <v>51043.3488873562</v>
      </c>
      <c r="I125" s="232" t="n">
        <f aca="false">I124+G125</f>
        <v>41505.7111126438</v>
      </c>
      <c r="J125" s="233" t="n">
        <f aca="false">J124+F125</f>
        <v>6125.12185548366</v>
      </c>
      <c r="N125" s="234"/>
    </row>
    <row r="126" customFormat="false" ht="15.75" hidden="false" customHeight="false" outlineLevel="0" collapsed="false">
      <c r="B126" s="229" t="n">
        <f aca="false">IF(B125=($C$6*12+1),"FIN DU PRET",B125+1)</f>
        <v>114</v>
      </c>
      <c r="C126" s="62" t="n">
        <f aca="false">IF(H125&lt;0,"FIN DU PRET",H125)</f>
        <v>51043.3488873562</v>
      </c>
      <c r="D126" s="230" t="n">
        <f aca="false">IF(C126="FIN DU PRÊT","FIN DU PRET",IF('Coûts et rendement'!$C$13="Oui",PMT($C$9,$C$7,$C$5)*-1,0))</f>
        <v>421.511796178119</v>
      </c>
      <c r="E126" s="231" t="n">
        <f aca="false">D126+'Coûts et rendement'!$I$15</f>
        <v>436.936639511452</v>
      </c>
      <c r="F126" s="62" t="n">
        <f aca="false">C126*$C$9</f>
        <v>38.2825116655171</v>
      </c>
      <c r="G126" s="62" t="n">
        <f aca="false">D126-F126</f>
        <v>383.229284512602</v>
      </c>
      <c r="H126" s="62" t="n">
        <f aca="false">C126-G126</f>
        <v>50660.1196028436</v>
      </c>
      <c r="I126" s="232" t="n">
        <f aca="false">I125+G126</f>
        <v>41888.9403971564</v>
      </c>
      <c r="J126" s="233" t="n">
        <f aca="false">J125+F126</f>
        <v>6163.40436714918</v>
      </c>
      <c r="N126" s="234"/>
    </row>
    <row r="127" customFormat="false" ht="15.75" hidden="false" customHeight="false" outlineLevel="0" collapsed="false">
      <c r="B127" s="229" t="n">
        <f aca="false">IF(B126=($C$6*12+1),"FIN DU PRET",B126+1)</f>
        <v>115</v>
      </c>
      <c r="C127" s="62" t="n">
        <f aca="false">IF(H126&lt;0,"FIN DU PRET",H126)</f>
        <v>50660.1196028436</v>
      </c>
      <c r="D127" s="230" t="n">
        <f aca="false">IF(C127="FIN DU PRÊT","FIN DU PRET",IF('Coûts et rendement'!$C$13="Oui",PMT($C$9,$C$7,$C$5)*-1,0))</f>
        <v>421.511796178119</v>
      </c>
      <c r="E127" s="231" t="n">
        <f aca="false">D127+'Coûts et rendement'!$I$15</f>
        <v>436.936639511452</v>
      </c>
      <c r="F127" s="62" t="n">
        <f aca="false">C127*$C$9</f>
        <v>37.9950897021327</v>
      </c>
      <c r="G127" s="62" t="n">
        <f aca="false">D127-F127</f>
        <v>383.516706475986</v>
      </c>
      <c r="H127" s="62" t="n">
        <f aca="false">C127-G127</f>
        <v>50276.6028963676</v>
      </c>
      <c r="I127" s="232" t="n">
        <f aca="false">I126+G127</f>
        <v>42272.4571036324</v>
      </c>
      <c r="J127" s="233" t="n">
        <f aca="false">J126+F127</f>
        <v>6201.39945685131</v>
      </c>
      <c r="N127" s="234"/>
    </row>
    <row r="128" customFormat="false" ht="15.75" hidden="false" customHeight="false" outlineLevel="0" collapsed="false">
      <c r="B128" s="229" t="n">
        <f aca="false">IF(B127=($C$6*12+1),"FIN DU PRET",B127+1)</f>
        <v>116</v>
      </c>
      <c r="C128" s="62" t="n">
        <f aca="false">IF(H127&lt;0,"FIN DU PRET",H127)</f>
        <v>50276.6028963676</v>
      </c>
      <c r="D128" s="230" t="n">
        <f aca="false">IF(C128="FIN DU PRÊT","FIN DU PRET",IF('Coûts et rendement'!$C$13="Oui",PMT($C$9,$C$7,$C$5)*-1,0))</f>
        <v>421.511796178119</v>
      </c>
      <c r="E128" s="231" t="n">
        <f aca="false">D128+'Coûts et rendement'!$I$15</f>
        <v>436.936639511452</v>
      </c>
      <c r="F128" s="62" t="n">
        <f aca="false">C128*$C$9</f>
        <v>37.7074521722757</v>
      </c>
      <c r="G128" s="62" t="n">
        <f aca="false">D128-F128</f>
        <v>383.804344005843</v>
      </c>
      <c r="H128" s="62" t="n">
        <f aca="false">C128-G128</f>
        <v>49892.7985523617</v>
      </c>
      <c r="I128" s="232" t="n">
        <f aca="false">I127+G128</f>
        <v>42656.2614476382</v>
      </c>
      <c r="J128" s="233" t="n">
        <f aca="false">J127+F128</f>
        <v>6239.10690902358</v>
      </c>
      <c r="N128" s="234"/>
    </row>
    <row r="129" customFormat="false" ht="15.75" hidden="false" customHeight="false" outlineLevel="0" collapsed="false">
      <c r="B129" s="229" t="n">
        <f aca="false">IF(B128=($C$6*12+1),"FIN DU PRET",B128+1)</f>
        <v>117</v>
      </c>
      <c r="C129" s="62" t="n">
        <f aca="false">IF(H128&lt;0,"FIN DU PRET",H128)</f>
        <v>49892.7985523617</v>
      </c>
      <c r="D129" s="230" t="n">
        <f aca="false">IF(C129="FIN DU PRÊT","FIN DU PRET",IF('Coûts et rendement'!$C$13="Oui",PMT($C$9,$C$7,$C$5)*-1,0))</f>
        <v>421.511796178119</v>
      </c>
      <c r="E129" s="231" t="n">
        <f aca="false">D129+'Coûts et rendement'!$I$15</f>
        <v>436.936639511452</v>
      </c>
      <c r="F129" s="62" t="n">
        <f aca="false">C129*$C$9</f>
        <v>37.4195989142713</v>
      </c>
      <c r="G129" s="62" t="n">
        <f aca="false">D129-F129</f>
        <v>384.092197263848</v>
      </c>
      <c r="H129" s="62" t="n">
        <f aca="false">C129-G129</f>
        <v>49508.7063550979</v>
      </c>
      <c r="I129" s="232" t="n">
        <f aca="false">I128+G129</f>
        <v>43040.3536449021</v>
      </c>
      <c r="J129" s="233" t="n">
        <f aca="false">J128+F129</f>
        <v>6276.52650793785</v>
      </c>
      <c r="N129" s="234"/>
    </row>
    <row r="130" customFormat="false" ht="15.75" hidden="false" customHeight="false" outlineLevel="0" collapsed="false">
      <c r="B130" s="229" t="n">
        <f aca="false">IF(B129=($C$6*12+1),"FIN DU PRET",B129+1)</f>
        <v>118</v>
      </c>
      <c r="C130" s="62" t="n">
        <f aca="false">IF(H129&lt;0,"FIN DU PRET",H129)</f>
        <v>49508.7063550979</v>
      </c>
      <c r="D130" s="230" t="n">
        <f aca="false">IF(C130="FIN DU PRÊT","FIN DU PRET",IF('Coûts et rendement'!$C$13="Oui",PMT($C$9,$C$7,$C$5)*-1,0))</f>
        <v>421.511796178119</v>
      </c>
      <c r="E130" s="231" t="n">
        <f aca="false">D130+'Coûts et rendement'!$I$15</f>
        <v>436.936639511452</v>
      </c>
      <c r="F130" s="62" t="n">
        <f aca="false">C130*$C$9</f>
        <v>37.1315297663234</v>
      </c>
      <c r="G130" s="62" t="n">
        <f aca="false">D130-F130</f>
        <v>384.380266411796</v>
      </c>
      <c r="H130" s="62" t="n">
        <f aca="false">C130-G130</f>
        <v>49124.3260886861</v>
      </c>
      <c r="I130" s="232" t="n">
        <f aca="false">I129+G130</f>
        <v>43424.7339113139</v>
      </c>
      <c r="J130" s="233" t="n">
        <f aca="false">J129+F130</f>
        <v>6313.65803770418</v>
      </c>
      <c r="N130" s="234"/>
    </row>
    <row r="131" customFormat="false" ht="15.75" hidden="false" customHeight="false" outlineLevel="0" collapsed="false">
      <c r="B131" s="229" t="n">
        <f aca="false">IF(B130=($C$6*12+1),"FIN DU PRET",B130+1)</f>
        <v>119</v>
      </c>
      <c r="C131" s="62" t="n">
        <f aca="false">IF(H130&lt;0,"FIN DU PRET",H130)</f>
        <v>49124.3260886861</v>
      </c>
      <c r="D131" s="230" t="n">
        <f aca="false">IF(C131="FIN DU PRÊT","FIN DU PRET",IF('Coûts et rendement'!$C$13="Oui",PMT($C$9,$C$7,$C$5)*-1,0))</f>
        <v>421.511796178119</v>
      </c>
      <c r="E131" s="231" t="n">
        <f aca="false">D131+'Coûts et rendement'!$I$15</f>
        <v>436.936639511452</v>
      </c>
      <c r="F131" s="62" t="n">
        <f aca="false">C131*$C$9</f>
        <v>36.8432445665146</v>
      </c>
      <c r="G131" s="62" t="n">
        <f aca="false">D131-F131</f>
        <v>384.668551611604</v>
      </c>
      <c r="H131" s="62" t="n">
        <f aca="false">C131-G131</f>
        <v>48739.6575370745</v>
      </c>
      <c r="I131" s="232" t="n">
        <f aca="false">I130+G131</f>
        <v>43809.4024629255</v>
      </c>
      <c r="J131" s="233" t="n">
        <f aca="false">J130+F131</f>
        <v>6350.50128227069</v>
      </c>
      <c r="N131" s="234"/>
    </row>
    <row r="132" customFormat="false" ht="15.75" hidden="false" customHeight="false" outlineLevel="0" collapsed="false">
      <c r="B132" s="229" t="n">
        <f aca="false">IF(B131=($C$6*12+1),"FIN DU PRET",B131+1)</f>
        <v>120</v>
      </c>
      <c r="C132" s="62" t="n">
        <f aca="false">IF(H131&lt;0,"FIN DU PRET",H131)</f>
        <v>48739.6575370745</v>
      </c>
      <c r="D132" s="230" t="n">
        <f aca="false">IF(C132="FIN DU PRÊT","FIN DU PRET",IF('Coûts et rendement'!$C$13="Oui",PMT($C$9,$C$7,$C$5)*-1,0))</f>
        <v>421.511796178119</v>
      </c>
      <c r="E132" s="231" t="n">
        <f aca="false">D132+'Coûts et rendement'!$I$15</f>
        <v>436.936639511452</v>
      </c>
      <c r="F132" s="62" t="n">
        <f aca="false">C132*$C$9</f>
        <v>36.5547431528059</v>
      </c>
      <c r="G132" s="62" t="n">
        <f aca="false">D132-F132</f>
        <v>384.957053025313</v>
      </c>
      <c r="H132" s="62" t="n">
        <f aca="false">C132-G132</f>
        <v>48354.7004840492</v>
      </c>
      <c r="I132" s="232" t="n">
        <f aca="false">I131+G132</f>
        <v>44194.3595159508</v>
      </c>
      <c r="J132" s="233" t="n">
        <f aca="false">J131+F132</f>
        <v>6387.0560254235</v>
      </c>
      <c r="N132" s="234"/>
    </row>
    <row r="133" customFormat="false" ht="15.75" hidden="false" customHeight="false" outlineLevel="0" collapsed="false">
      <c r="B133" s="229" t="n">
        <f aca="false">IF(B132=($C$6*12+1),"FIN DU PRET",B132+1)</f>
        <v>121</v>
      </c>
      <c r="C133" s="62" t="n">
        <f aca="false">IF(H132&lt;0,"FIN DU PRET",H132)</f>
        <v>48354.7004840492</v>
      </c>
      <c r="D133" s="230" t="n">
        <f aca="false">IF(C133="FIN DU PRÊT","FIN DU PRET",IF('Coûts et rendement'!$C$13="Oui",PMT($C$9,$C$7,$C$5)*-1,0))</f>
        <v>421.511796178119</v>
      </c>
      <c r="E133" s="231" t="n">
        <f aca="false">D133+'Coûts et rendement'!$I$15</f>
        <v>436.936639511452</v>
      </c>
      <c r="F133" s="62" t="n">
        <f aca="false">C133*$C$9</f>
        <v>36.2660253630369</v>
      </c>
      <c r="G133" s="62" t="n">
        <f aca="false">D133-F133</f>
        <v>385.245770815082</v>
      </c>
      <c r="H133" s="62" t="n">
        <f aca="false">C133-G133</f>
        <v>47969.4547132341</v>
      </c>
      <c r="I133" s="232" t="n">
        <f aca="false">I132+G133</f>
        <v>44579.6052867659</v>
      </c>
      <c r="J133" s="233" t="n">
        <f aca="false">J132+F133</f>
        <v>6423.32205078654</v>
      </c>
      <c r="N133" s="152"/>
    </row>
    <row r="134" customFormat="false" ht="15.75" hidden="false" customHeight="false" outlineLevel="0" collapsed="false">
      <c r="B134" s="229" t="n">
        <f aca="false">IF(B133=($C$6*12+1),"FIN DU PRET",B133+1)</f>
        <v>122</v>
      </c>
      <c r="C134" s="62" t="n">
        <f aca="false">IF(H133&lt;0,"FIN DU PRET",H133)</f>
        <v>47969.4547132341</v>
      </c>
      <c r="D134" s="230" t="n">
        <f aca="false">IF(C134="FIN DU PRÊT","FIN DU PRET",IF('Coûts et rendement'!$C$13="Oui",PMT($C$9,$C$7,$C$5)*-1,0))</f>
        <v>421.511796178119</v>
      </c>
      <c r="E134" s="231" t="n">
        <f aca="false">D134+'Coûts et rendement'!$I$15</f>
        <v>436.936639511452</v>
      </c>
      <c r="F134" s="62" t="n">
        <f aca="false">C134*$C$9</f>
        <v>35.9770910349256</v>
      </c>
      <c r="G134" s="62" t="n">
        <f aca="false">D134-F134</f>
        <v>385.534705143193</v>
      </c>
      <c r="H134" s="62" t="n">
        <f aca="false">C134-G134</f>
        <v>47583.9200080909</v>
      </c>
      <c r="I134" s="232" t="n">
        <f aca="false">I133+G134</f>
        <v>44965.1399919091</v>
      </c>
      <c r="J134" s="233" t="n">
        <f aca="false">J133+F134</f>
        <v>6459.29914182146</v>
      </c>
      <c r="N134" s="234"/>
    </row>
    <row r="135" customFormat="false" ht="15.75" hidden="false" customHeight="false" outlineLevel="0" collapsed="false">
      <c r="B135" s="229" t="n">
        <f aca="false">IF(B134=($C$6*12+1),"FIN DU PRET",B134+1)</f>
        <v>123</v>
      </c>
      <c r="C135" s="62" t="n">
        <f aca="false">IF(H134&lt;0,"FIN DU PRET",H134)</f>
        <v>47583.9200080909</v>
      </c>
      <c r="D135" s="230" t="n">
        <f aca="false">IF(C135="FIN DU PRÊT","FIN DU PRET",IF('Coûts et rendement'!$C$13="Oui",PMT($C$9,$C$7,$C$5)*-1,0))</f>
        <v>421.511796178119</v>
      </c>
      <c r="E135" s="231" t="n">
        <f aca="false">D135+'Coûts et rendement'!$I$15</f>
        <v>436.936639511452</v>
      </c>
      <c r="F135" s="62" t="n">
        <f aca="false">C135*$C$9</f>
        <v>35.6879400060682</v>
      </c>
      <c r="G135" s="62" t="n">
        <f aca="false">D135-F135</f>
        <v>385.823856172051</v>
      </c>
      <c r="H135" s="62" t="n">
        <f aca="false">C135-G135</f>
        <v>47198.0961519188</v>
      </c>
      <c r="I135" s="232" t="n">
        <f aca="false">I134+G135</f>
        <v>45350.9638480811</v>
      </c>
      <c r="J135" s="233" t="n">
        <f aca="false">J134+F135</f>
        <v>6494.98708182753</v>
      </c>
      <c r="N135" s="234"/>
    </row>
    <row r="136" customFormat="false" ht="15.75" hidden="false" customHeight="false" outlineLevel="0" collapsed="false">
      <c r="B136" s="229" t="n">
        <f aca="false">IF(B135=($C$6*12+1),"FIN DU PRET",B135+1)</f>
        <v>124</v>
      </c>
      <c r="C136" s="62" t="n">
        <f aca="false">IF(H135&lt;0,"FIN DU PRET",H135)</f>
        <v>47198.0961519188</v>
      </c>
      <c r="D136" s="230" t="n">
        <f aca="false">IF(C136="FIN DU PRÊT","FIN DU PRET",IF('Coûts et rendement'!$C$13="Oui",PMT($C$9,$C$7,$C$5)*-1,0))</f>
        <v>421.511796178119</v>
      </c>
      <c r="E136" s="231" t="n">
        <f aca="false">D136+'Coûts et rendement'!$I$15</f>
        <v>436.936639511452</v>
      </c>
      <c r="F136" s="62" t="n">
        <f aca="false">C136*$C$9</f>
        <v>35.3985721139391</v>
      </c>
      <c r="G136" s="62" t="n">
        <f aca="false">D136-F136</f>
        <v>386.11322406418</v>
      </c>
      <c r="H136" s="62" t="n">
        <f aca="false">C136-G136</f>
        <v>46811.9829278547</v>
      </c>
      <c r="I136" s="232" t="n">
        <f aca="false">I135+G136</f>
        <v>45737.0770721453</v>
      </c>
      <c r="J136" s="233" t="n">
        <f aca="false">J135+F136</f>
        <v>6530.38565394147</v>
      </c>
      <c r="N136" s="234"/>
    </row>
    <row r="137" customFormat="false" ht="15.75" hidden="false" customHeight="false" outlineLevel="0" collapsed="false">
      <c r="B137" s="229" t="n">
        <f aca="false">IF(B136=($C$6*12+1),"FIN DU PRET",B136+1)</f>
        <v>125</v>
      </c>
      <c r="C137" s="62" t="n">
        <f aca="false">IF(H136&lt;0,"FIN DU PRET",H136)</f>
        <v>46811.9829278547</v>
      </c>
      <c r="D137" s="230" t="n">
        <f aca="false">IF(C137="FIN DU PRÊT","FIN DU PRET",IF('Coûts et rendement'!$C$13="Oui",PMT($C$9,$C$7,$C$5)*-1,0))</f>
        <v>421.511796178119</v>
      </c>
      <c r="E137" s="231" t="n">
        <f aca="false">D137+'Coûts et rendement'!$I$15</f>
        <v>436.936639511452</v>
      </c>
      <c r="F137" s="62" t="n">
        <f aca="false">C137*$C$9</f>
        <v>35.108987195891</v>
      </c>
      <c r="G137" s="62" t="n">
        <f aca="false">D137-F137</f>
        <v>386.402808982228</v>
      </c>
      <c r="H137" s="62" t="n">
        <f aca="false">C137-G137</f>
        <v>46425.5801188724</v>
      </c>
      <c r="I137" s="232" t="n">
        <f aca="false">I136+G137</f>
        <v>46123.4798811275</v>
      </c>
      <c r="J137" s="233" t="n">
        <f aca="false">J136+F137</f>
        <v>6565.49464113736</v>
      </c>
      <c r="N137" s="234"/>
    </row>
    <row r="138" customFormat="false" ht="15.75" hidden="false" customHeight="false" outlineLevel="0" collapsed="false">
      <c r="B138" s="229" t="n">
        <f aca="false">IF(B137=($C$6*12+1),"FIN DU PRET",B137+1)</f>
        <v>126</v>
      </c>
      <c r="C138" s="62" t="n">
        <f aca="false">IF(H137&lt;0,"FIN DU PRET",H137)</f>
        <v>46425.5801188724</v>
      </c>
      <c r="D138" s="230" t="n">
        <f aca="false">IF(C138="FIN DU PRÊT","FIN DU PRET",IF('Coûts et rendement'!$C$13="Oui",PMT($C$9,$C$7,$C$5)*-1,0))</f>
        <v>421.511796178119</v>
      </c>
      <c r="E138" s="231" t="n">
        <f aca="false">D138+'Coûts et rendement'!$I$15</f>
        <v>436.936639511452</v>
      </c>
      <c r="F138" s="62" t="n">
        <f aca="false">C138*$C$9</f>
        <v>34.8191850891543</v>
      </c>
      <c r="G138" s="62" t="n">
        <f aca="false">D138-F138</f>
        <v>386.692611088965</v>
      </c>
      <c r="H138" s="62" t="n">
        <f aca="false">C138-G138</f>
        <v>46038.8875077835</v>
      </c>
      <c r="I138" s="232" t="n">
        <f aca="false">I137+G138</f>
        <v>46510.1724922165</v>
      </c>
      <c r="J138" s="233" t="n">
        <f aca="false">J137+F138</f>
        <v>6600.31382622651</v>
      </c>
      <c r="N138" s="234"/>
    </row>
    <row r="139" customFormat="false" ht="15.75" hidden="false" customHeight="false" outlineLevel="0" collapsed="false">
      <c r="B139" s="229" t="n">
        <f aca="false">IF(B138=($C$6*12+1),"FIN DU PRET",B138+1)</f>
        <v>127</v>
      </c>
      <c r="C139" s="62" t="n">
        <f aca="false">IF(H138&lt;0,"FIN DU PRET",H138)</f>
        <v>46038.8875077835</v>
      </c>
      <c r="D139" s="230" t="n">
        <f aca="false">IF(C139="FIN DU PRÊT","FIN DU PRET",IF('Coûts et rendement'!$C$13="Oui",PMT($C$9,$C$7,$C$5)*-1,0))</f>
        <v>421.511796178119</v>
      </c>
      <c r="E139" s="231" t="n">
        <f aca="false">D139+'Coûts et rendement'!$I$15</f>
        <v>436.936639511452</v>
      </c>
      <c r="F139" s="62" t="n">
        <f aca="false">C139*$C$9</f>
        <v>34.5291656308376</v>
      </c>
      <c r="G139" s="62" t="n">
        <f aca="false">D139-F139</f>
        <v>386.982630547281</v>
      </c>
      <c r="H139" s="62" t="n">
        <f aca="false">C139-G139</f>
        <v>45651.9048772362</v>
      </c>
      <c r="I139" s="232" t="n">
        <f aca="false">I138+G139</f>
        <v>46897.1551227638</v>
      </c>
      <c r="J139" s="233" t="n">
        <f aca="false">J138+F139</f>
        <v>6634.84299185735</v>
      </c>
      <c r="N139" s="234"/>
    </row>
    <row r="140" customFormat="false" ht="15.75" hidden="false" customHeight="false" outlineLevel="0" collapsed="false">
      <c r="B140" s="229" t="n">
        <f aca="false">IF(B139=($C$6*12+1),"FIN DU PRET",B139+1)</f>
        <v>128</v>
      </c>
      <c r="C140" s="62" t="n">
        <f aca="false">IF(H139&lt;0,"FIN DU PRET",H139)</f>
        <v>45651.9048772362</v>
      </c>
      <c r="D140" s="230" t="n">
        <f aca="false">IF(C140="FIN DU PRÊT","FIN DU PRET",IF('Coûts et rendement'!$C$13="Oui",PMT($C$9,$C$7,$C$5)*-1,0))</f>
        <v>421.511796178119</v>
      </c>
      <c r="E140" s="231" t="n">
        <f aca="false">D140+'Coûts et rendement'!$I$15</f>
        <v>436.936639511452</v>
      </c>
      <c r="F140" s="62" t="n">
        <f aca="false">C140*$C$9</f>
        <v>34.2389286579271</v>
      </c>
      <c r="G140" s="62" t="n">
        <f aca="false">D140-F140</f>
        <v>387.272867520192</v>
      </c>
      <c r="H140" s="62" t="n">
        <f aca="false">C140-G140</f>
        <v>45264.632009716</v>
      </c>
      <c r="I140" s="232" t="n">
        <f aca="false">I139+G140</f>
        <v>47284.427990284</v>
      </c>
      <c r="J140" s="233" t="n">
        <f aca="false">J139+F140</f>
        <v>6669.08192051528</v>
      </c>
      <c r="N140" s="234"/>
    </row>
    <row r="141" customFormat="false" ht="15.75" hidden="false" customHeight="false" outlineLevel="0" collapsed="false">
      <c r="B141" s="229" t="n">
        <f aca="false">IF(B140=($C$6*12+1),"FIN DU PRET",B140+1)</f>
        <v>129</v>
      </c>
      <c r="C141" s="62" t="n">
        <f aca="false">IF(H140&lt;0,"FIN DU PRET",H140)</f>
        <v>45264.632009716</v>
      </c>
      <c r="D141" s="230" t="n">
        <f aca="false">IF(C141="FIN DU PRÊT","FIN DU PRET",IF('Coûts et rendement'!$C$13="Oui",PMT($C$9,$C$7,$C$5)*-1,0))</f>
        <v>421.511796178119</v>
      </c>
      <c r="E141" s="231" t="n">
        <f aca="false">D141+'Coûts et rendement'!$I$15</f>
        <v>436.936639511452</v>
      </c>
      <c r="F141" s="62" t="n">
        <f aca="false">C141*$C$9</f>
        <v>33.948474007287</v>
      </c>
      <c r="G141" s="62" t="n">
        <f aca="false">D141-F141</f>
        <v>387.563322170832</v>
      </c>
      <c r="H141" s="62" t="n">
        <f aca="false">C141-G141</f>
        <v>44877.0686875452</v>
      </c>
      <c r="I141" s="232" t="n">
        <f aca="false">I140+G141</f>
        <v>47671.9913124548</v>
      </c>
      <c r="J141" s="233" t="n">
        <f aca="false">J140+F141</f>
        <v>6703.03039452256</v>
      </c>
      <c r="N141" s="234"/>
    </row>
    <row r="142" customFormat="false" ht="15.75" hidden="false" customHeight="false" outlineLevel="0" collapsed="false">
      <c r="B142" s="229" t="n">
        <f aca="false">IF(B141=($C$6*12+1),"FIN DU PRET",B141+1)</f>
        <v>130</v>
      </c>
      <c r="C142" s="62" t="n">
        <f aca="false">IF(H141&lt;0,"FIN DU PRET",H141)</f>
        <v>44877.0686875452</v>
      </c>
      <c r="D142" s="230" t="n">
        <f aca="false">IF(C142="FIN DU PRÊT","FIN DU PRET",IF('Coûts et rendement'!$C$13="Oui",PMT($C$9,$C$7,$C$5)*-1,0))</f>
        <v>421.511796178119</v>
      </c>
      <c r="E142" s="231" t="n">
        <f aca="false">D142+'Coûts et rendement'!$I$15</f>
        <v>436.936639511452</v>
      </c>
      <c r="F142" s="62" t="n">
        <f aca="false">C142*$C$9</f>
        <v>33.6578015156589</v>
      </c>
      <c r="G142" s="62" t="n">
        <f aca="false">D142-F142</f>
        <v>387.85399466246</v>
      </c>
      <c r="H142" s="62" t="n">
        <f aca="false">C142-G142</f>
        <v>44489.2146928827</v>
      </c>
      <c r="I142" s="232" t="n">
        <f aca="false">I141+G142</f>
        <v>48059.8453071173</v>
      </c>
      <c r="J142" s="233" t="n">
        <f aca="false">J141+F142</f>
        <v>6736.68819603822</v>
      </c>
      <c r="N142" s="234"/>
    </row>
    <row r="143" customFormat="false" ht="15.75" hidden="false" customHeight="false" outlineLevel="0" collapsed="false">
      <c r="B143" s="229" t="n">
        <f aca="false">IF(B142=($C$6*12+1),"FIN DU PRET",B142+1)</f>
        <v>131</v>
      </c>
      <c r="C143" s="62" t="n">
        <f aca="false">IF(H142&lt;0,"FIN DU PRET",H142)</f>
        <v>44489.2146928827</v>
      </c>
      <c r="D143" s="230" t="n">
        <f aca="false">IF(C143="FIN DU PRÊT","FIN DU PRET",IF('Coûts et rendement'!$C$13="Oui",PMT($C$9,$C$7,$C$5)*-1,0))</f>
        <v>421.511796178119</v>
      </c>
      <c r="E143" s="231" t="n">
        <f aca="false">D143+'Coûts et rendement'!$I$15</f>
        <v>436.936639511452</v>
      </c>
      <c r="F143" s="62" t="n">
        <f aca="false">C143*$C$9</f>
        <v>33.366911019662</v>
      </c>
      <c r="G143" s="62" t="n">
        <f aca="false">D143-F143</f>
        <v>388.144885158457</v>
      </c>
      <c r="H143" s="62" t="n">
        <f aca="false">C143-G143</f>
        <v>44101.0698077242</v>
      </c>
      <c r="I143" s="232" t="n">
        <f aca="false">I142+G143</f>
        <v>48447.9901922757</v>
      </c>
      <c r="J143" s="233" t="n">
        <f aca="false">J142+F143</f>
        <v>6770.05510705788</v>
      </c>
      <c r="N143" s="234"/>
    </row>
    <row r="144" customFormat="false" ht="15.75" hidden="false" customHeight="false" outlineLevel="0" collapsed="false">
      <c r="B144" s="229" t="n">
        <f aca="false">IF(B143=($C$6*12+1),"FIN DU PRET",B143+1)</f>
        <v>132</v>
      </c>
      <c r="C144" s="62" t="n">
        <f aca="false">IF(H143&lt;0,"FIN DU PRET",H143)</f>
        <v>44101.0698077242</v>
      </c>
      <c r="D144" s="230" t="n">
        <f aca="false">IF(C144="FIN DU PRÊT","FIN DU PRET",IF('Coûts et rendement'!$C$13="Oui",PMT($C$9,$C$7,$C$5)*-1,0))</f>
        <v>421.511796178119</v>
      </c>
      <c r="E144" s="231" t="n">
        <f aca="false">D144+'Coûts et rendement'!$I$15</f>
        <v>436.936639511452</v>
      </c>
      <c r="F144" s="62" t="n">
        <f aca="false">C144*$C$9</f>
        <v>33.0758023557932</v>
      </c>
      <c r="G144" s="62" t="n">
        <f aca="false">D144-F144</f>
        <v>388.435993822326</v>
      </c>
      <c r="H144" s="62" t="n">
        <f aca="false">C144-G144</f>
        <v>43712.6338139019</v>
      </c>
      <c r="I144" s="232" t="n">
        <f aca="false">I143+G144</f>
        <v>48836.4261860981</v>
      </c>
      <c r="J144" s="233" t="n">
        <f aca="false">J143+F144</f>
        <v>6803.13090941368</v>
      </c>
      <c r="N144" s="234"/>
    </row>
    <row r="145" customFormat="false" ht="15.75" hidden="false" customHeight="false" outlineLevel="0" collapsed="false">
      <c r="B145" s="229" t="n">
        <f aca="false">IF(B144=($C$6*12+1),"FIN DU PRET",B144+1)</f>
        <v>133</v>
      </c>
      <c r="C145" s="62" t="n">
        <f aca="false">IF(H144&lt;0,"FIN DU PRET",H144)</f>
        <v>43712.6338139019</v>
      </c>
      <c r="D145" s="230" t="n">
        <f aca="false">IF(C145="FIN DU PRÊT","FIN DU PRET",IF('Coûts et rendement'!$C$13="Oui",PMT($C$9,$C$7,$C$5)*-1,0))</f>
        <v>421.511796178119</v>
      </c>
      <c r="E145" s="231" t="n">
        <f aca="false">D145+'Coûts et rendement'!$I$15</f>
        <v>436.936639511452</v>
      </c>
      <c r="F145" s="62" t="n">
        <f aca="false">C145*$C$9</f>
        <v>32.7844753604264</v>
      </c>
      <c r="G145" s="62" t="n">
        <f aca="false">D145-F145</f>
        <v>388.727320817693</v>
      </c>
      <c r="H145" s="62" t="n">
        <f aca="false">C145-G145</f>
        <v>43323.9064930842</v>
      </c>
      <c r="I145" s="232" t="n">
        <f aca="false">I144+G145</f>
        <v>49225.1535069157</v>
      </c>
      <c r="J145" s="233" t="n">
        <f aca="false">J144+F145</f>
        <v>6835.9153847741</v>
      </c>
      <c r="N145" s="234"/>
    </row>
    <row r="146" customFormat="false" ht="15.75" hidden="false" customHeight="false" outlineLevel="0" collapsed="false">
      <c r="B146" s="229" t="n">
        <f aca="false">IF(B145=($C$6*12+1),"FIN DU PRET",B145+1)</f>
        <v>134</v>
      </c>
      <c r="C146" s="62" t="n">
        <f aca="false">IF(H145&lt;0,"FIN DU PRET",H145)</f>
        <v>43323.9064930842</v>
      </c>
      <c r="D146" s="230" t="n">
        <f aca="false">IF(C146="FIN DU PRÊT","FIN DU PRET",IF('Coûts et rendement'!$C$13="Oui",PMT($C$9,$C$7,$C$5)*-1,0))</f>
        <v>421.511796178119</v>
      </c>
      <c r="E146" s="231" t="n">
        <f aca="false">D146+'Coûts et rendement'!$I$15</f>
        <v>436.936639511452</v>
      </c>
      <c r="F146" s="62" t="n">
        <f aca="false">C146*$C$9</f>
        <v>32.4929298698132</v>
      </c>
      <c r="G146" s="62" t="n">
        <f aca="false">D146-F146</f>
        <v>389.018866308306</v>
      </c>
      <c r="H146" s="62" t="n">
        <f aca="false">C146-G146</f>
        <v>42934.8876267759</v>
      </c>
      <c r="I146" s="232" t="n">
        <f aca="false">I145+G146</f>
        <v>49614.172373224</v>
      </c>
      <c r="J146" s="233" t="n">
        <f aca="false">J145+F146</f>
        <v>6868.40831464392</v>
      </c>
      <c r="N146" s="234"/>
    </row>
    <row r="147" customFormat="false" ht="15.75" hidden="false" customHeight="false" outlineLevel="0" collapsed="false">
      <c r="B147" s="229" t="n">
        <f aca="false">IF(B146=($C$6*12+1),"FIN DU PRET",B146+1)</f>
        <v>135</v>
      </c>
      <c r="C147" s="62" t="n">
        <f aca="false">IF(H146&lt;0,"FIN DU PRET",H146)</f>
        <v>42934.8876267759</v>
      </c>
      <c r="D147" s="230" t="n">
        <f aca="false">IF(C147="FIN DU PRÊT","FIN DU PRET",IF('Coûts et rendement'!$C$13="Oui",PMT($C$9,$C$7,$C$5)*-1,0))</f>
        <v>421.511796178119</v>
      </c>
      <c r="E147" s="231" t="n">
        <f aca="false">D147+'Coûts et rendement'!$I$15</f>
        <v>436.936639511452</v>
      </c>
      <c r="F147" s="62" t="n">
        <f aca="false">C147*$C$9</f>
        <v>32.2011657200819</v>
      </c>
      <c r="G147" s="62" t="n">
        <f aca="false">D147-F147</f>
        <v>389.310630458037</v>
      </c>
      <c r="H147" s="62" t="n">
        <f aca="false">C147-G147</f>
        <v>42545.5769963179</v>
      </c>
      <c r="I147" s="232" t="n">
        <f aca="false">I146+G147</f>
        <v>50003.4830036821</v>
      </c>
      <c r="J147" s="233" t="n">
        <f aca="false">J146+F147</f>
        <v>6900.609480364</v>
      </c>
      <c r="N147" s="234"/>
    </row>
    <row r="148" customFormat="false" ht="15.75" hidden="false" customHeight="false" outlineLevel="0" collapsed="false">
      <c r="B148" s="229" t="n">
        <f aca="false">IF(B147=($C$6*12+1),"FIN DU PRET",B147+1)</f>
        <v>136</v>
      </c>
      <c r="C148" s="62" t="n">
        <f aca="false">IF(H147&lt;0,"FIN DU PRET",H147)</f>
        <v>42545.5769963179</v>
      </c>
      <c r="D148" s="230" t="n">
        <f aca="false">IF(C148="FIN DU PRÊT","FIN DU PRET",IF('Coûts et rendement'!$C$13="Oui",PMT($C$9,$C$7,$C$5)*-1,0))</f>
        <v>421.511796178119</v>
      </c>
      <c r="E148" s="231" t="n">
        <f aca="false">D148+'Coûts et rendement'!$I$15</f>
        <v>436.936639511452</v>
      </c>
      <c r="F148" s="62" t="n">
        <f aca="false">C148*$C$9</f>
        <v>31.9091827472384</v>
      </c>
      <c r="G148" s="62" t="n">
        <f aca="false">D148-F148</f>
        <v>389.602613430881</v>
      </c>
      <c r="H148" s="62" t="n">
        <f aca="false">C148-G148</f>
        <v>42155.974382887</v>
      </c>
      <c r="I148" s="232" t="n">
        <f aca="false">I147+G148</f>
        <v>50393.085617113</v>
      </c>
      <c r="J148" s="233" t="n">
        <f aca="false">J147+F148</f>
        <v>6932.51866311124</v>
      </c>
      <c r="N148" s="234"/>
    </row>
    <row r="149" customFormat="false" ht="15.75" hidden="false" customHeight="false" outlineLevel="0" collapsed="false">
      <c r="B149" s="229" t="n">
        <f aca="false">IF(B148=($C$6*12+1),"FIN DU PRET",B148+1)</f>
        <v>137</v>
      </c>
      <c r="C149" s="62" t="n">
        <f aca="false">IF(H148&lt;0,"FIN DU PRET",H148)</f>
        <v>42155.974382887</v>
      </c>
      <c r="D149" s="230" t="n">
        <f aca="false">IF(C149="FIN DU PRÊT","FIN DU PRET",IF('Coûts et rendement'!$C$13="Oui",PMT($C$9,$C$7,$C$5)*-1,0))</f>
        <v>421.511796178119</v>
      </c>
      <c r="E149" s="231" t="n">
        <f aca="false">D149+'Coûts et rendement'!$I$15</f>
        <v>436.936639511452</v>
      </c>
      <c r="F149" s="62" t="n">
        <f aca="false">C149*$C$9</f>
        <v>31.6169807871653</v>
      </c>
      <c r="G149" s="62" t="n">
        <f aca="false">D149-F149</f>
        <v>389.894815390954</v>
      </c>
      <c r="H149" s="62" t="n">
        <f aca="false">C149-G149</f>
        <v>41766.0795674961</v>
      </c>
      <c r="I149" s="232" t="n">
        <f aca="false">I148+G149</f>
        <v>50782.9804325039</v>
      </c>
      <c r="J149" s="233" t="n">
        <f aca="false">J148+F149</f>
        <v>6964.1356438984</v>
      </c>
      <c r="N149" s="234"/>
    </row>
    <row r="150" customFormat="false" ht="15.75" hidden="false" customHeight="false" outlineLevel="0" collapsed="false">
      <c r="B150" s="229" t="n">
        <f aca="false">IF(B149=($C$6*12+1),"FIN DU PRET",B149+1)</f>
        <v>138</v>
      </c>
      <c r="C150" s="62" t="n">
        <f aca="false">IF(H149&lt;0,"FIN DU PRET",H149)</f>
        <v>41766.0795674961</v>
      </c>
      <c r="D150" s="230" t="n">
        <f aca="false">IF(C150="FIN DU PRÊT","FIN DU PRET",IF('Coûts et rendement'!$C$13="Oui",PMT($C$9,$C$7,$C$5)*-1,0))</f>
        <v>421.511796178119</v>
      </c>
      <c r="E150" s="231" t="n">
        <f aca="false">D150+'Coûts et rendement'!$I$15</f>
        <v>436.936639511452</v>
      </c>
      <c r="F150" s="62" t="n">
        <f aca="false">C150*$C$9</f>
        <v>31.324559675622</v>
      </c>
      <c r="G150" s="62" t="n">
        <f aca="false">D150-F150</f>
        <v>390.187236502497</v>
      </c>
      <c r="H150" s="62" t="n">
        <f aca="false">C150-G150</f>
        <v>41375.8923309936</v>
      </c>
      <c r="I150" s="232" t="n">
        <f aca="false">I149+G150</f>
        <v>51173.1676690064</v>
      </c>
      <c r="J150" s="233" t="n">
        <f aca="false">J149+F150</f>
        <v>6995.46020357403</v>
      </c>
      <c r="N150" s="234"/>
    </row>
    <row r="151" customFormat="false" ht="15.75" hidden="false" customHeight="false" outlineLevel="0" collapsed="false">
      <c r="B151" s="229" t="n">
        <f aca="false">IF(B150=($C$6*12+1),"FIN DU PRET",B150+1)</f>
        <v>139</v>
      </c>
      <c r="C151" s="62" t="n">
        <f aca="false">IF(H150&lt;0,"FIN DU PRET",H150)</f>
        <v>41375.8923309936</v>
      </c>
      <c r="D151" s="230" t="n">
        <f aca="false">IF(C151="FIN DU PRÊT","FIN DU PRET",IF('Coûts et rendement'!$C$13="Oui",PMT($C$9,$C$7,$C$5)*-1,0))</f>
        <v>421.511796178119</v>
      </c>
      <c r="E151" s="231" t="n">
        <f aca="false">D151+'Coûts et rendement'!$I$15</f>
        <v>436.936639511452</v>
      </c>
      <c r="F151" s="62" t="n">
        <f aca="false">C151*$C$9</f>
        <v>31.0319192482452</v>
      </c>
      <c r="G151" s="62" t="n">
        <f aca="false">D151-F151</f>
        <v>390.479876929874</v>
      </c>
      <c r="H151" s="62" t="n">
        <f aca="false">C151-G151</f>
        <v>40985.4124540637</v>
      </c>
      <c r="I151" s="232" t="n">
        <f aca="false">I150+G151</f>
        <v>51563.6475459363</v>
      </c>
      <c r="J151" s="233" t="n">
        <f aca="false">J150+F151</f>
        <v>7026.49212282227</v>
      </c>
      <c r="N151" s="234"/>
    </row>
    <row r="152" customFormat="false" ht="15.75" hidden="false" customHeight="false" outlineLevel="0" collapsed="false">
      <c r="B152" s="229" t="n">
        <f aca="false">IF(B151=($C$6*12+1),"FIN DU PRET",B151+1)</f>
        <v>140</v>
      </c>
      <c r="C152" s="62" t="n">
        <f aca="false">IF(H151&lt;0,"FIN DU PRET",H151)</f>
        <v>40985.4124540637</v>
      </c>
      <c r="D152" s="230" t="n">
        <f aca="false">IF(C152="FIN DU PRÊT","FIN DU PRET",IF('Coûts et rendement'!$C$13="Oui",PMT($C$9,$C$7,$C$5)*-1,0))</f>
        <v>421.511796178119</v>
      </c>
      <c r="E152" s="231" t="n">
        <f aca="false">D152+'Coûts et rendement'!$I$15</f>
        <v>436.936639511452</v>
      </c>
      <c r="F152" s="62" t="n">
        <f aca="false">C152*$C$9</f>
        <v>30.7390593405478</v>
      </c>
      <c r="G152" s="62" t="n">
        <f aca="false">D152-F152</f>
        <v>390.772736837571</v>
      </c>
      <c r="H152" s="62" t="n">
        <f aca="false">C152-G152</f>
        <v>40594.6397172261</v>
      </c>
      <c r="I152" s="232" t="n">
        <f aca="false">I151+G152</f>
        <v>51954.4202827739</v>
      </c>
      <c r="J152" s="233" t="n">
        <f aca="false">J151+F152</f>
        <v>7057.23118216282</v>
      </c>
      <c r="N152" s="234"/>
    </row>
    <row r="153" customFormat="false" ht="15.75" hidden="false" customHeight="false" outlineLevel="0" collapsed="false">
      <c r="B153" s="229" t="n">
        <f aca="false">IF(B152=($C$6*12+1),"FIN DU PRET",B152+1)</f>
        <v>141</v>
      </c>
      <c r="C153" s="62" t="n">
        <f aca="false">IF(H152&lt;0,"FIN DU PRET",H152)</f>
        <v>40594.6397172261</v>
      </c>
      <c r="D153" s="230" t="n">
        <f aca="false">IF(C153="FIN DU PRÊT","FIN DU PRET",IF('Coûts et rendement'!$C$13="Oui",PMT($C$9,$C$7,$C$5)*-1,0))</f>
        <v>421.511796178119</v>
      </c>
      <c r="E153" s="231" t="n">
        <f aca="false">D153+'Coûts et rendement'!$I$15</f>
        <v>436.936639511452</v>
      </c>
      <c r="F153" s="62" t="n">
        <f aca="false">C153*$C$9</f>
        <v>30.4459797879196</v>
      </c>
      <c r="G153" s="62" t="n">
        <f aca="false">D153-F153</f>
        <v>391.065816390199</v>
      </c>
      <c r="H153" s="62" t="n">
        <f aca="false">C153-G153</f>
        <v>40203.5739008359</v>
      </c>
      <c r="I153" s="232" t="n">
        <f aca="false">I152+G153</f>
        <v>52345.4860991641</v>
      </c>
      <c r="J153" s="233" t="n">
        <f aca="false">J152+F153</f>
        <v>7087.67716195074</v>
      </c>
      <c r="N153" s="234"/>
    </row>
    <row r="154" customFormat="false" ht="15.75" hidden="false" customHeight="false" outlineLevel="0" collapsed="false">
      <c r="B154" s="229" t="n">
        <f aca="false">IF(B153=($C$6*12+1),"FIN DU PRET",B153+1)</f>
        <v>142</v>
      </c>
      <c r="C154" s="62" t="n">
        <f aca="false">IF(H153&lt;0,"FIN DU PRET",H153)</f>
        <v>40203.5739008359</v>
      </c>
      <c r="D154" s="230" t="n">
        <f aca="false">IF(C154="FIN DU PRÊT","FIN DU PRET",IF('Coûts et rendement'!$C$13="Oui",PMT($C$9,$C$7,$C$5)*-1,0))</f>
        <v>421.511796178119</v>
      </c>
      <c r="E154" s="231" t="n">
        <f aca="false">D154+'Coûts et rendement'!$I$15</f>
        <v>436.936639511452</v>
      </c>
      <c r="F154" s="62" t="n">
        <f aca="false">C154*$C$9</f>
        <v>30.1526804256269</v>
      </c>
      <c r="G154" s="62" t="n">
        <f aca="false">D154-F154</f>
        <v>391.359115752492</v>
      </c>
      <c r="H154" s="62" t="n">
        <f aca="false">C154-G154</f>
        <v>39812.2147850834</v>
      </c>
      <c r="I154" s="232" t="n">
        <f aca="false">I153+G154</f>
        <v>52736.8452149165</v>
      </c>
      <c r="J154" s="233" t="n">
        <f aca="false">J153+F154</f>
        <v>7117.82984237637</v>
      </c>
      <c r="N154" s="234"/>
    </row>
    <row r="155" customFormat="false" ht="15.75" hidden="false" customHeight="false" outlineLevel="0" collapsed="false">
      <c r="B155" s="229" t="n">
        <f aca="false">IF(B154=($C$6*12+1),"FIN DU PRET",B154+1)</f>
        <v>143</v>
      </c>
      <c r="C155" s="62" t="n">
        <f aca="false">IF(H154&lt;0,"FIN DU PRET",H154)</f>
        <v>39812.2147850834</v>
      </c>
      <c r="D155" s="230" t="n">
        <f aca="false">IF(C155="FIN DU PRÊT","FIN DU PRET",IF('Coûts et rendement'!$C$13="Oui",PMT($C$9,$C$7,$C$5)*-1,0))</f>
        <v>421.511796178119</v>
      </c>
      <c r="E155" s="231" t="n">
        <f aca="false">D155+'Coûts et rendement'!$I$15</f>
        <v>436.936639511452</v>
      </c>
      <c r="F155" s="62" t="n">
        <f aca="false">C155*$C$9</f>
        <v>29.8591610888126</v>
      </c>
      <c r="G155" s="62" t="n">
        <f aca="false">D155-F155</f>
        <v>391.652635089306</v>
      </c>
      <c r="H155" s="62" t="n">
        <f aca="false">C155-G155</f>
        <v>39420.5621499941</v>
      </c>
      <c r="I155" s="232" t="n">
        <f aca="false">I154+G155</f>
        <v>53128.4978500058</v>
      </c>
      <c r="J155" s="233" t="n">
        <f aca="false">J154+F155</f>
        <v>7147.68900346518</v>
      </c>
      <c r="N155" s="234"/>
    </row>
    <row r="156" customFormat="false" ht="15.75" hidden="false" customHeight="false" outlineLevel="0" collapsed="false">
      <c r="B156" s="229" t="n">
        <f aca="false">IF(B155=($C$6*12+1),"FIN DU PRET",B155+1)</f>
        <v>144</v>
      </c>
      <c r="C156" s="62" t="n">
        <f aca="false">IF(H155&lt;0,"FIN DU PRET",H155)</f>
        <v>39420.5621499941</v>
      </c>
      <c r="D156" s="230" t="n">
        <f aca="false">IF(C156="FIN DU PRÊT","FIN DU PRET",IF('Coûts et rendement'!$C$13="Oui",PMT($C$9,$C$7,$C$5)*-1,0))</f>
        <v>421.511796178119</v>
      </c>
      <c r="E156" s="231" t="n">
        <f aca="false">D156+'Coûts et rendement'!$I$15</f>
        <v>436.936639511452</v>
      </c>
      <c r="F156" s="62" t="n">
        <f aca="false">C156*$C$9</f>
        <v>29.5654216124956</v>
      </c>
      <c r="G156" s="62" t="n">
        <f aca="false">D156-F156</f>
        <v>391.946374565623</v>
      </c>
      <c r="H156" s="62" t="n">
        <f aca="false">C156-G156</f>
        <v>39028.6157754285</v>
      </c>
      <c r="I156" s="232" t="n">
        <f aca="false">I155+G156</f>
        <v>53520.4442245715</v>
      </c>
      <c r="J156" s="233" t="n">
        <f aca="false">J155+F156</f>
        <v>7177.25442507768</v>
      </c>
      <c r="N156" s="234"/>
    </row>
    <row r="157" customFormat="false" ht="15.75" hidden="false" customHeight="false" outlineLevel="0" collapsed="false">
      <c r="B157" s="229" t="n">
        <f aca="false">IF(B156=($C$6*12+1),"FIN DU PRET",B156+1)</f>
        <v>145</v>
      </c>
      <c r="C157" s="62" t="n">
        <f aca="false">IF(H156&lt;0,"FIN DU PRET",H156)</f>
        <v>39028.6157754285</v>
      </c>
      <c r="D157" s="230" t="n">
        <f aca="false">IF(C157="FIN DU PRÊT","FIN DU PRET",IF('Coûts et rendement'!$C$13="Oui",PMT($C$9,$C$7,$C$5)*-1,0))</f>
        <v>421.511796178119</v>
      </c>
      <c r="E157" s="231" t="n">
        <f aca="false">D157+'Coûts et rendement'!$I$15</f>
        <v>436.936639511452</v>
      </c>
      <c r="F157" s="62" t="n">
        <f aca="false">C157*$C$9</f>
        <v>29.2714618315714</v>
      </c>
      <c r="G157" s="62" t="n">
        <f aca="false">D157-F157</f>
        <v>392.240334346548</v>
      </c>
      <c r="H157" s="62" t="n">
        <f aca="false">C157-G157</f>
        <v>38636.3754410819</v>
      </c>
      <c r="I157" s="232" t="n">
        <f aca="false">I156+G157</f>
        <v>53912.684558918</v>
      </c>
      <c r="J157" s="233" t="n">
        <f aca="false">J156+F157</f>
        <v>7206.52588690925</v>
      </c>
      <c r="N157" s="234"/>
    </row>
    <row r="158" customFormat="false" ht="15.75" hidden="false" customHeight="false" outlineLevel="0" collapsed="false">
      <c r="B158" s="229" t="n">
        <f aca="false">IF(B157=($C$6*12+1),"FIN DU PRET",B157+1)</f>
        <v>146</v>
      </c>
      <c r="C158" s="62" t="n">
        <f aca="false">IF(H157&lt;0,"FIN DU PRET",H157)</f>
        <v>38636.3754410819</v>
      </c>
      <c r="D158" s="230" t="n">
        <f aca="false">IF(C158="FIN DU PRÊT","FIN DU PRET",IF('Coûts et rendement'!$C$13="Oui",PMT($C$9,$C$7,$C$5)*-1,0))</f>
        <v>421.511796178119</v>
      </c>
      <c r="E158" s="231" t="n">
        <f aca="false">D158+'Coûts et rendement'!$I$15</f>
        <v>436.936639511452</v>
      </c>
      <c r="F158" s="62" t="n">
        <f aca="false">C158*$C$9</f>
        <v>28.9772815808115</v>
      </c>
      <c r="G158" s="62" t="n">
        <f aca="false">D158-F158</f>
        <v>392.534514597308</v>
      </c>
      <c r="H158" s="62" t="n">
        <f aca="false">C158-G158</f>
        <v>38243.8409264846</v>
      </c>
      <c r="I158" s="232" t="n">
        <f aca="false">I157+G158</f>
        <v>54305.2190735153</v>
      </c>
      <c r="J158" s="233" t="n">
        <f aca="false">J157+F158</f>
        <v>7235.50316849006</v>
      </c>
      <c r="N158" s="234"/>
    </row>
    <row r="159" customFormat="false" ht="15.75" hidden="false" customHeight="false" outlineLevel="0" collapsed="false">
      <c r="B159" s="229" t="n">
        <f aca="false">IF(B158=($C$6*12+1),"FIN DU PRET",B158+1)</f>
        <v>147</v>
      </c>
      <c r="C159" s="62" t="n">
        <f aca="false">IF(H158&lt;0,"FIN DU PRET",H158)</f>
        <v>38243.8409264846</v>
      </c>
      <c r="D159" s="230" t="n">
        <f aca="false">IF(C159="FIN DU PRÊT","FIN DU PRET",IF('Coûts et rendement'!$C$13="Oui",PMT($C$9,$C$7,$C$5)*-1,0))</f>
        <v>421.511796178119</v>
      </c>
      <c r="E159" s="231" t="n">
        <f aca="false">D159+'Coûts et rendement'!$I$15</f>
        <v>436.936639511452</v>
      </c>
      <c r="F159" s="62" t="n">
        <f aca="false">C159*$C$9</f>
        <v>28.6828806948635</v>
      </c>
      <c r="G159" s="62" t="n">
        <f aca="false">D159-F159</f>
        <v>392.828915483256</v>
      </c>
      <c r="H159" s="62" t="n">
        <f aca="false">C159-G159</f>
        <v>37851.0120110014</v>
      </c>
      <c r="I159" s="232" t="n">
        <f aca="false">I158+G159</f>
        <v>54698.0479889986</v>
      </c>
      <c r="J159" s="233" t="n">
        <f aca="false">J158+F159</f>
        <v>7264.18604918492</v>
      </c>
      <c r="N159" s="234"/>
    </row>
    <row r="160" customFormat="false" ht="15.75" hidden="false" customHeight="false" outlineLevel="0" collapsed="false">
      <c r="B160" s="229" t="n">
        <f aca="false">IF(B159=($C$6*12+1),"FIN DU PRET",B159+1)</f>
        <v>148</v>
      </c>
      <c r="C160" s="62" t="n">
        <f aca="false">IF(H159&lt;0,"FIN DU PRET",H159)</f>
        <v>37851.0120110014</v>
      </c>
      <c r="D160" s="230" t="n">
        <f aca="false">IF(C160="FIN DU PRÊT","FIN DU PRET",IF('Coûts et rendement'!$C$13="Oui",PMT($C$9,$C$7,$C$5)*-1,0))</f>
        <v>421.511796178119</v>
      </c>
      <c r="E160" s="231" t="n">
        <f aca="false">D160+'Coûts et rendement'!$I$15</f>
        <v>436.936639511452</v>
      </c>
      <c r="F160" s="62" t="n">
        <f aca="false">C160*$C$9</f>
        <v>28.388259008251</v>
      </c>
      <c r="G160" s="62" t="n">
        <f aca="false">D160-F160</f>
        <v>393.123537169868</v>
      </c>
      <c r="H160" s="62" t="n">
        <f aca="false">C160-G160</f>
        <v>37457.8884738315</v>
      </c>
      <c r="I160" s="232" t="n">
        <f aca="false">I159+G160</f>
        <v>55091.1715261684</v>
      </c>
      <c r="J160" s="233" t="n">
        <f aca="false">J159+F160</f>
        <v>7292.57430819317</v>
      </c>
      <c r="N160" s="234"/>
    </row>
    <row r="161" customFormat="false" ht="15.75" hidden="false" customHeight="false" outlineLevel="0" collapsed="false">
      <c r="B161" s="229" t="n">
        <f aca="false">IF(B160=($C$6*12+1),"FIN DU PRET",B160+1)</f>
        <v>149</v>
      </c>
      <c r="C161" s="62" t="n">
        <f aca="false">IF(H160&lt;0,"FIN DU PRET",H160)</f>
        <v>37457.8884738315</v>
      </c>
      <c r="D161" s="230" t="n">
        <f aca="false">IF(C161="FIN DU PRÊT","FIN DU PRET",IF('Coûts et rendement'!$C$13="Oui",PMT($C$9,$C$7,$C$5)*-1,0))</f>
        <v>421.511796178119</v>
      </c>
      <c r="E161" s="231" t="n">
        <f aca="false">D161+'Coûts et rendement'!$I$15</f>
        <v>436.936639511452</v>
      </c>
      <c r="F161" s="62" t="n">
        <f aca="false">C161*$C$9</f>
        <v>28.0934163553736</v>
      </c>
      <c r="G161" s="62" t="n">
        <f aca="false">D161-F161</f>
        <v>393.418379822745</v>
      </c>
      <c r="H161" s="62" t="n">
        <f aca="false">C161-G161</f>
        <v>37064.4700940088</v>
      </c>
      <c r="I161" s="232" t="n">
        <f aca="false">I160+G161</f>
        <v>55484.5899059912</v>
      </c>
      <c r="J161" s="233" t="n">
        <f aca="false">J160+F161</f>
        <v>7320.66772454855</v>
      </c>
      <c r="N161" s="234"/>
    </row>
    <row r="162" customFormat="false" ht="15.75" hidden="false" customHeight="false" outlineLevel="0" collapsed="false">
      <c r="B162" s="229" t="n">
        <f aca="false">IF(B161=($C$6*12+1),"FIN DU PRET",B161+1)</f>
        <v>150</v>
      </c>
      <c r="C162" s="62" t="n">
        <f aca="false">IF(H161&lt;0,"FIN DU PRET",H161)</f>
        <v>37064.4700940088</v>
      </c>
      <c r="D162" s="230" t="n">
        <f aca="false">IF(C162="FIN DU PRÊT","FIN DU PRET",IF('Coûts et rendement'!$C$13="Oui",PMT($C$9,$C$7,$C$5)*-1,0))</f>
        <v>421.511796178119</v>
      </c>
      <c r="E162" s="231" t="n">
        <f aca="false">D162+'Coûts et rendement'!$I$15</f>
        <v>436.936639511452</v>
      </c>
      <c r="F162" s="62" t="n">
        <f aca="false">C162*$C$9</f>
        <v>27.7983525705066</v>
      </c>
      <c r="G162" s="62" t="n">
        <f aca="false">D162-F162</f>
        <v>393.713443607612</v>
      </c>
      <c r="H162" s="62" t="n">
        <f aca="false">C162-G162</f>
        <v>36670.7566504012</v>
      </c>
      <c r="I162" s="232" t="n">
        <f aca="false">I161+G162</f>
        <v>55878.3033495988</v>
      </c>
      <c r="J162" s="233" t="n">
        <f aca="false">J161+F162</f>
        <v>7348.46607711905</v>
      </c>
      <c r="N162" s="234"/>
    </row>
    <row r="163" customFormat="false" ht="15.75" hidden="false" customHeight="false" outlineLevel="0" collapsed="false">
      <c r="B163" s="229" t="n">
        <f aca="false">IF(B162=($C$6*12+1),"FIN DU PRET",B162+1)</f>
        <v>151</v>
      </c>
      <c r="C163" s="62" t="n">
        <f aca="false">IF(H162&lt;0,"FIN DU PRET",H162)</f>
        <v>36670.7566504012</v>
      </c>
      <c r="D163" s="230" t="n">
        <f aca="false">IF(C163="FIN DU PRÊT","FIN DU PRET",IF('Coûts et rendement'!$C$13="Oui",PMT($C$9,$C$7,$C$5)*-1,0))</f>
        <v>421.511796178119</v>
      </c>
      <c r="E163" s="231" t="n">
        <f aca="false">D163+'Coûts et rendement'!$I$15</f>
        <v>436.936639511452</v>
      </c>
      <c r="F163" s="62" t="n">
        <f aca="false">C163*$C$9</f>
        <v>27.5030674878009</v>
      </c>
      <c r="G163" s="62" t="n">
        <f aca="false">D163-F163</f>
        <v>394.008728690318</v>
      </c>
      <c r="H163" s="62" t="n">
        <f aca="false">C163-G163</f>
        <v>36276.7479217108</v>
      </c>
      <c r="I163" s="232" t="n">
        <f aca="false">I162+G163</f>
        <v>56272.3120782891</v>
      </c>
      <c r="J163" s="233" t="n">
        <f aca="false">J162+F163</f>
        <v>7375.96914460685</v>
      </c>
      <c r="N163" s="234"/>
    </row>
    <row r="164" customFormat="false" ht="15.75" hidden="false" customHeight="false" outlineLevel="0" collapsed="false">
      <c r="B164" s="229" t="n">
        <f aca="false">IF(B163=($C$6*12+1),"FIN DU PRET",B163+1)</f>
        <v>152</v>
      </c>
      <c r="C164" s="62" t="n">
        <f aca="false">IF(H163&lt;0,"FIN DU PRET",H163)</f>
        <v>36276.7479217108</v>
      </c>
      <c r="D164" s="230" t="n">
        <f aca="false">IF(C164="FIN DU PRÊT","FIN DU PRET",IF('Coûts et rendement'!$C$13="Oui",PMT($C$9,$C$7,$C$5)*-1,0))</f>
        <v>421.511796178119</v>
      </c>
      <c r="E164" s="231" t="n">
        <f aca="false">D164+'Coûts et rendement'!$I$15</f>
        <v>436.936639511452</v>
      </c>
      <c r="F164" s="62" t="n">
        <f aca="false">C164*$C$9</f>
        <v>27.2075609412831</v>
      </c>
      <c r="G164" s="62" t="n">
        <f aca="false">D164-F164</f>
        <v>394.304235236836</v>
      </c>
      <c r="H164" s="62" t="n">
        <f aca="false">C164-G164</f>
        <v>35882.443686474</v>
      </c>
      <c r="I164" s="232" t="n">
        <f aca="false">I163+G164</f>
        <v>56666.616313526</v>
      </c>
      <c r="J164" s="233" t="n">
        <f aca="false">J163+F164</f>
        <v>7403.17670554814</v>
      </c>
      <c r="N164" s="234"/>
    </row>
    <row r="165" customFormat="false" ht="15.75" hidden="false" customHeight="false" outlineLevel="0" collapsed="false">
      <c r="B165" s="229" t="n">
        <f aca="false">IF(B164=($C$6*12+1),"FIN DU PRET",B164+1)</f>
        <v>153</v>
      </c>
      <c r="C165" s="62" t="n">
        <f aca="false">IF(H164&lt;0,"FIN DU PRET",H164)</f>
        <v>35882.443686474</v>
      </c>
      <c r="D165" s="230" t="n">
        <f aca="false">IF(C165="FIN DU PRÊT","FIN DU PRET",IF('Coûts et rendement'!$C$13="Oui",PMT($C$9,$C$7,$C$5)*-1,0))</f>
        <v>421.511796178119</v>
      </c>
      <c r="E165" s="231" t="n">
        <f aca="false">D165+'Coûts et rendement'!$I$15</f>
        <v>436.936639511452</v>
      </c>
      <c r="F165" s="62" t="n">
        <f aca="false">C165*$C$9</f>
        <v>26.9118327648555</v>
      </c>
      <c r="G165" s="62" t="n">
        <f aca="false">D165-F165</f>
        <v>394.599963413264</v>
      </c>
      <c r="H165" s="62" t="n">
        <f aca="false">C165-G165</f>
        <v>35487.8437230607</v>
      </c>
      <c r="I165" s="232" t="n">
        <f aca="false">I164+G165</f>
        <v>57061.2162769392</v>
      </c>
      <c r="J165" s="233" t="n">
        <f aca="false">J164+F165</f>
        <v>7430.08853831299</v>
      </c>
      <c r="N165" s="234"/>
    </row>
    <row r="166" customFormat="false" ht="15.75" hidden="false" customHeight="false" outlineLevel="0" collapsed="false">
      <c r="B166" s="229" t="n">
        <f aca="false">IF(B165=($C$6*12+1),"FIN DU PRET",B165+1)</f>
        <v>154</v>
      </c>
      <c r="C166" s="62" t="n">
        <f aca="false">IF(H165&lt;0,"FIN DU PRET",H165)</f>
        <v>35487.8437230607</v>
      </c>
      <c r="D166" s="230" t="n">
        <f aca="false">IF(C166="FIN DU PRÊT","FIN DU PRET",IF('Coûts et rendement'!$C$13="Oui",PMT($C$9,$C$7,$C$5)*-1,0))</f>
        <v>421.511796178119</v>
      </c>
      <c r="E166" s="231" t="n">
        <f aca="false">D166+'Coûts et rendement'!$I$15</f>
        <v>436.936639511452</v>
      </c>
      <c r="F166" s="62" t="n">
        <f aca="false">C166*$C$9</f>
        <v>26.6158827922955</v>
      </c>
      <c r="G166" s="62" t="n">
        <f aca="false">D166-F166</f>
        <v>394.895913385823</v>
      </c>
      <c r="H166" s="62" t="n">
        <f aca="false">C166-G166</f>
        <v>35092.9478096749</v>
      </c>
      <c r="I166" s="232" t="n">
        <f aca="false">I165+G166</f>
        <v>57456.112190325</v>
      </c>
      <c r="J166" s="233" t="n">
        <f aca="false">J165+F166</f>
        <v>7456.70442110529</v>
      </c>
      <c r="N166" s="234"/>
    </row>
    <row r="167" customFormat="false" ht="15.75" hidden="false" customHeight="false" outlineLevel="0" collapsed="false">
      <c r="B167" s="229" t="n">
        <f aca="false">IF(B166=($C$6*12+1),"FIN DU PRET",B166+1)</f>
        <v>155</v>
      </c>
      <c r="C167" s="62" t="n">
        <f aca="false">IF(H166&lt;0,"FIN DU PRET",H166)</f>
        <v>35092.9478096749</v>
      </c>
      <c r="D167" s="230" t="n">
        <f aca="false">IF(C167="FIN DU PRÊT","FIN DU PRET",IF('Coûts et rendement'!$C$13="Oui",PMT($C$9,$C$7,$C$5)*-1,0))</f>
        <v>421.511796178119</v>
      </c>
      <c r="E167" s="231" t="n">
        <f aca="false">D167+'Coûts et rendement'!$I$15</f>
        <v>436.936639511452</v>
      </c>
      <c r="F167" s="62" t="n">
        <f aca="false">C167*$C$9</f>
        <v>26.3197108572562</v>
      </c>
      <c r="G167" s="62" t="n">
        <f aca="false">D167-F167</f>
        <v>395.192085320863</v>
      </c>
      <c r="H167" s="62" t="n">
        <f aca="false">C167-G167</f>
        <v>34697.7557243541</v>
      </c>
      <c r="I167" s="232" t="n">
        <f aca="false">I166+G167</f>
        <v>57851.3042756459</v>
      </c>
      <c r="J167" s="233" t="n">
        <f aca="false">J166+F167</f>
        <v>7483.02413196254</v>
      </c>
      <c r="N167" s="234"/>
    </row>
    <row r="168" customFormat="false" ht="15.75" hidden="false" customHeight="false" outlineLevel="0" collapsed="false">
      <c r="B168" s="229" t="n">
        <f aca="false">IF(B167=($C$6*12+1),"FIN DU PRET",B167+1)</f>
        <v>156</v>
      </c>
      <c r="C168" s="62" t="n">
        <f aca="false">IF(H167&lt;0,"FIN DU PRET",H167)</f>
        <v>34697.7557243541</v>
      </c>
      <c r="D168" s="230" t="n">
        <f aca="false">IF(C168="FIN DU PRÊT","FIN DU PRET",IF('Coûts et rendement'!$C$13="Oui",PMT($C$9,$C$7,$C$5)*-1,0))</f>
        <v>421.511796178119</v>
      </c>
      <c r="E168" s="231" t="n">
        <f aca="false">D168+'Coûts et rendement'!$I$15</f>
        <v>436.936639511452</v>
      </c>
      <c r="F168" s="62" t="n">
        <f aca="false">C168*$C$9</f>
        <v>26.0233167932655</v>
      </c>
      <c r="G168" s="62" t="n">
        <f aca="false">D168-F168</f>
        <v>395.488479384853</v>
      </c>
      <c r="H168" s="62" t="n">
        <f aca="false">C168-G168</f>
        <v>34302.2672449692</v>
      </c>
      <c r="I168" s="232" t="n">
        <f aca="false">I167+G168</f>
        <v>58246.7927550308</v>
      </c>
      <c r="J168" s="233" t="n">
        <f aca="false">J167+F168</f>
        <v>7509.04744875581</v>
      </c>
      <c r="N168" s="234"/>
    </row>
    <row r="169" customFormat="false" ht="15.75" hidden="false" customHeight="false" outlineLevel="0" collapsed="false">
      <c r="B169" s="229" t="n">
        <f aca="false">IF(B168=($C$6*12+1),"FIN DU PRET",B168+1)</f>
        <v>157</v>
      </c>
      <c r="C169" s="62" t="n">
        <f aca="false">IF(H168&lt;0,"FIN DU PRET",H168)</f>
        <v>34302.2672449692</v>
      </c>
      <c r="D169" s="230" t="n">
        <f aca="false">IF(C169="FIN DU PRÊT","FIN DU PRET",IF('Coûts et rendement'!$C$13="Oui",PMT($C$9,$C$7,$C$5)*-1,0))</f>
        <v>421.511796178119</v>
      </c>
      <c r="E169" s="231" t="n">
        <f aca="false">D169+'Coûts et rendement'!$I$15</f>
        <v>436.936639511452</v>
      </c>
      <c r="F169" s="62" t="n">
        <f aca="false">C169*$C$9</f>
        <v>25.7267004337269</v>
      </c>
      <c r="G169" s="62" t="n">
        <f aca="false">D169-F169</f>
        <v>395.785095744392</v>
      </c>
      <c r="H169" s="62" t="n">
        <f aca="false">C169-G169</f>
        <v>33906.4821492248</v>
      </c>
      <c r="I169" s="232" t="n">
        <f aca="false">I168+G169</f>
        <v>58642.5778507752</v>
      </c>
      <c r="J169" s="233" t="n">
        <f aca="false">J168+F169</f>
        <v>7534.77414918954</v>
      </c>
      <c r="N169" s="234"/>
    </row>
    <row r="170" customFormat="false" ht="15.75" hidden="false" customHeight="false" outlineLevel="0" collapsed="false">
      <c r="B170" s="229" t="n">
        <f aca="false">IF(B169=($C$6*12+1),"FIN DU PRET",B169+1)</f>
        <v>158</v>
      </c>
      <c r="C170" s="62" t="n">
        <f aca="false">IF(H169&lt;0,"FIN DU PRET",H169)</f>
        <v>33906.4821492248</v>
      </c>
      <c r="D170" s="230" t="n">
        <f aca="false">IF(C170="FIN DU PRÊT","FIN DU PRET",IF('Coûts et rendement'!$C$13="Oui",PMT($C$9,$C$7,$C$5)*-1,0))</f>
        <v>421.511796178119</v>
      </c>
      <c r="E170" s="231" t="n">
        <f aca="false">D170+'Coûts et rendement'!$I$15</f>
        <v>436.936639511452</v>
      </c>
      <c r="F170" s="62" t="n">
        <f aca="false">C170*$C$9</f>
        <v>25.4298616119186</v>
      </c>
      <c r="G170" s="62" t="n">
        <f aca="false">D170-F170</f>
        <v>396.0819345662</v>
      </c>
      <c r="H170" s="62" t="n">
        <f aca="false">C170-G170</f>
        <v>33510.4002146586</v>
      </c>
      <c r="I170" s="232" t="n">
        <f aca="false">I169+G170</f>
        <v>59038.6597853414</v>
      </c>
      <c r="J170" s="233" t="n">
        <f aca="false">J169+F170</f>
        <v>7560.20401080146</v>
      </c>
      <c r="N170" s="234"/>
    </row>
    <row r="171" customFormat="false" ht="15.75" hidden="false" customHeight="false" outlineLevel="0" collapsed="false">
      <c r="B171" s="229" t="n">
        <f aca="false">IF(B170=($C$6*12+1),"FIN DU PRET",B170+1)</f>
        <v>159</v>
      </c>
      <c r="C171" s="62" t="n">
        <f aca="false">IF(H170&lt;0,"FIN DU PRET",H170)</f>
        <v>33510.4002146586</v>
      </c>
      <c r="D171" s="230" t="n">
        <f aca="false">IF(C171="FIN DU PRÊT","FIN DU PRET",IF('Coûts et rendement'!$C$13="Oui",PMT($C$9,$C$7,$C$5)*-1,0))</f>
        <v>421.511796178119</v>
      </c>
      <c r="E171" s="231" t="n">
        <f aca="false">D171+'Coûts et rendement'!$I$15</f>
        <v>436.936639511452</v>
      </c>
      <c r="F171" s="62" t="n">
        <f aca="false">C171*$C$9</f>
        <v>25.1328001609939</v>
      </c>
      <c r="G171" s="62" t="n">
        <f aca="false">D171-F171</f>
        <v>396.378996017125</v>
      </c>
      <c r="H171" s="62" t="n">
        <f aca="false">C171-G171</f>
        <v>33114.0212186415</v>
      </c>
      <c r="I171" s="232" t="n">
        <f aca="false">I170+G171</f>
        <v>59435.0387813585</v>
      </c>
      <c r="J171" s="233" t="n">
        <f aca="false">J170+F171</f>
        <v>7585.33681096245</v>
      </c>
      <c r="N171" s="234"/>
    </row>
    <row r="172" customFormat="false" ht="15.75" hidden="false" customHeight="false" outlineLevel="0" collapsed="false">
      <c r="B172" s="229" t="n">
        <f aca="false">IF(B171=($C$6*12+1),"FIN DU PRET",B171+1)</f>
        <v>160</v>
      </c>
      <c r="C172" s="62" t="n">
        <f aca="false">IF(H171&lt;0,"FIN DU PRET",H171)</f>
        <v>33114.0212186415</v>
      </c>
      <c r="D172" s="230" t="n">
        <f aca="false">IF(C172="FIN DU PRÊT","FIN DU PRET",IF('Coûts et rendement'!$C$13="Oui",PMT($C$9,$C$7,$C$5)*-1,0))</f>
        <v>421.511796178119</v>
      </c>
      <c r="E172" s="231" t="n">
        <f aca="false">D172+'Coûts et rendement'!$I$15</f>
        <v>436.936639511452</v>
      </c>
      <c r="F172" s="62" t="n">
        <f aca="false">C172*$C$9</f>
        <v>24.8355159139811</v>
      </c>
      <c r="G172" s="62" t="n">
        <f aca="false">D172-F172</f>
        <v>396.676280264138</v>
      </c>
      <c r="H172" s="62" t="n">
        <f aca="false">C172-G172</f>
        <v>32717.3449383773</v>
      </c>
      <c r="I172" s="232" t="n">
        <f aca="false">I171+G172</f>
        <v>59831.7150616226</v>
      </c>
      <c r="J172" s="233" t="n">
        <f aca="false">J171+F172</f>
        <v>7610.17232687643</v>
      </c>
      <c r="N172" s="234"/>
    </row>
    <row r="173" customFormat="false" ht="15.75" hidden="false" customHeight="false" outlineLevel="0" collapsed="false">
      <c r="B173" s="229" t="n">
        <f aca="false">IF(B172=($C$6*12+1),"FIN DU PRET",B172+1)</f>
        <v>161</v>
      </c>
      <c r="C173" s="62" t="n">
        <f aca="false">IF(H172&lt;0,"FIN DU PRET",H172)</f>
        <v>32717.3449383773</v>
      </c>
      <c r="D173" s="230" t="n">
        <f aca="false">IF(C173="FIN DU PRÊT","FIN DU PRET",IF('Coûts et rendement'!$C$13="Oui",PMT($C$9,$C$7,$C$5)*-1,0))</f>
        <v>421.511796178119</v>
      </c>
      <c r="E173" s="231" t="n">
        <f aca="false">D173+'Coûts et rendement'!$I$15</f>
        <v>436.936639511452</v>
      </c>
      <c r="F173" s="62" t="n">
        <f aca="false">C173*$C$9</f>
        <v>24.538008703783</v>
      </c>
      <c r="G173" s="62" t="n">
        <f aca="false">D173-F173</f>
        <v>396.973787474336</v>
      </c>
      <c r="H173" s="62" t="n">
        <f aca="false">C173-G173</f>
        <v>32320.371150903</v>
      </c>
      <c r="I173" s="232" t="n">
        <f aca="false">I172+G173</f>
        <v>60228.688849097</v>
      </c>
      <c r="J173" s="233" t="n">
        <f aca="false">J172+F173</f>
        <v>7634.71033558021</v>
      </c>
      <c r="N173" s="234"/>
    </row>
    <row r="174" customFormat="false" ht="15.75" hidden="false" customHeight="false" outlineLevel="0" collapsed="false">
      <c r="B174" s="229" t="n">
        <f aca="false">IF(B173=($C$6*12+1),"FIN DU PRET",B173+1)</f>
        <v>162</v>
      </c>
      <c r="C174" s="62" t="n">
        <f aca="false">IF(H173&lt;0,"FIN DU PRET",H173)</f>
        <v>32320.371150903</v>
      </c>
      <c r="D174" s="230" t="n">
        <f aca="false">IF(C174="FIN DU PRÊT","FIN DU PRET",IF('Coûts et rendement'!$C$13="Oui",PMT($C$9,$C$7,$C$5)*-1,0))</f>
        <v>421.511796178119</v>
      </c>
      <c r="E174" s="231" t="n">
        <f aca="false">D174+'Coûts et rendement'!$I$15</f>
        <v>436.936639511452</v>
      </c>
      <c r="F174" s="62" t="n">
        <f aca="false">C174*$C$9</f>
        <v>24.2402783631772</v>
      </c>
      <c r="G174" s="62" t="n">
        <f aca="false">D174-F174</f>
        <v>397.271517814942</v>
      </c>
      <c r="H174" s="62" t="n">
        <f aca="false">C174-G174</f>
        <v>31923.0996330881</v>
      </c>
      <c r="I174" s="232" t="n">
        <f aca="false">I173+G174</f>
        <v>60625.9603669119</v>
      </c>
      <c r="J174" s="233" t="n">
        <f aca="false">J173+F174</f>
        <v>7658.95061394339</v>
      </c>
      <c r="N174" s="234"/>
    </row>
    <row r="175" customFormat="false" ht="15.75" hidden="false" customHeight="false" outlineLevel="0" collapsed="false">
      <c r="B175" s="229" t="n">
        <f aca="false">IF(B174=($C$6*12+1),"FIN DU PRET",B174+1)</f>
        <v>163</v>
      </c>
      <c r="C175" s="62" t="n">
        <f aca="false">IF(H174&lt;0,"FIN DU PRET",H174)</f>
        <v>31923.0996330881</v>
      </c>
      <c r="D175" s="230" t="n">
        <f aca="false">IF(C175="FIN DU PRÊT","FIN DU PRET",IF('Coûts et rendement'!$C$13="Oui",PMT($C$9,$C$7,$C$5)*-1,0))</f>
        <v>421.511796178119</v>
      </c>
      <c r="E175" s="231" t="n">
        <f aca="false">D175+'Coûts et rendement'!$I$15</f>
        <v>436.936639511452</v>
      </c>
      <c r="F175" s="62" t="n">
        <f aca="false">C175*$C$9</f>
        <v>23.942324724816</v>
      </c>
      <c r="G175" s="62" t="n">
        <f aca="false">D175-F175</f>
        <v>397.569471453303</v>
      </c>
      <c r="H175" s="62" t="n">
        <f aca="false">C175-G175</f>
        <v>31525.5301616348</v>
      </c>
      <c r="I175" s="232" t="n">
        <f aca="false">I174+G175</f>
        <v>61023.5298383652</v>
      </c>
      <c r="J175" s="233" t="n">
        <f aca="false">J174+F175</f>
        <v>7682.89293866821</v>
      </c>
      <c r="N175" s="234"/>
    </row>
    <row r="176" customFormat="false" ht="15.75" hidden="false" customHeight="false" outlineLevel="0" collapsed="false">
      <c r="B176" s="229" t="n">
        <f aca="false">IF(B175=($C$6*12+1),"FIN DU PRET",B175+1)</f>
        <v>164</v>
      </c>
      <c r="C176" s="62" t="n">
        <f aca="false">IF(H175&lt;0,"FIN DU PRET",H175)</f>
        <v>31525.5301616348</v>
      </c>
      <c r="D176" s="230" t="n">
        <f aca="false">IF(C176="FIN DU PRÊT","FIN DU PRET",IF('Coûts et rendement'!$C$13="Oui",PMT($C$9,$C$7,$C$5)*-1,0))</f>
        <v>421.511796178119</v>
      </c>
      <c r="E176" s="231" t="n">
        <f aca="false">D176+'Coûts et rendement'!$I$15</f>
        <v>436.936639511452</v>
      </c>
      <c r="F176" s="62" t="n">
        <f aca="false">C176*$C$9</f>
        <v>23.6441476212261</v>
      </c>
      <c r="G176" s="62" t="n">
        <f aca="false">D176-F176</f>
        <v>397.867648556893</v>
      </c>
      <c r="H176" s="62" t="n">
        <f aca="false">C176-G176</f>
        <v>31127.6625130779</v>
      </c>
      <c r="I176" s="232" t="n">
        <f aca="false">I175+G176</f>
        <v>61421.3974869221</v>
      </c>
      <c r="J176" s="233" t="n">
        <f aca="false">J175+F176</f>
        <v>7706.53708628943</v>
      </c>
      <c r="N176" s="234"/>
    </row>
    <row r="177" customFormat="false" ht="15.75" hidden="false" customHeight="false" outlineLevel="0" collapsed="false">
      <c r="B177" s="229" t="n">
        <f aca="false">IF(B176=($C$6*12+1),"FIN DU PRET",B176+1)</f>
        <v>165</v>
      </c>
      <c r="C177" s="62" t="n">
        <f aca="false">IF(H176&lt;0,"FIN DU PRET",H176)</f>
        <v>31127.6625130779</v>
      </c>
      <c r="D177" s="230" t="n">
        <f aca="false">IF(C177="FIN DU PRÊT","FIN DU PRET",IF('Coûts et rendement'!$C$13="Oui",PMT($C$9,$C$7,$C$5)*-1,0))</f>
        <v>421.511796178119</v>
      </c>
      <c r="E177" s="231" t="n">
        <f aca="false">D177+'Coûts et rendement'!$I$15</f>
        <v>436.936639511452</v>
      </c>
      <c r="F177" s="62" t="n">
        <f aca="false">C177*$C$9</f>
        <v>23.3457468848084</v>
      </c>
      <c r="G177" s="62" t="n">
        <f aca="false">D177-F177</f>
        <v>398.166049293311</v>
      </c>
      <c r="H177" s="62" t="n">
        <f aca="false">C177-G177</f>
        <v>30729.4964637845</v>
      </c>
      <c r="I177" s="232" t="n">
        <f aca="false">I176+G177</f>
        <v>61819.5635362154</v>
      </c>
      <c r="J177" s="233" t="n">
        <f aca="false">J176+F177</f>
        <v>7729.88283317424</v>
      </c>
      <c r="N177" s="234"/>
    </row>
    <row r="178" customFormat="false" ht="15.75" hidden="false" customHeight="false" outlineLevel="0" collapsed="false">
      <c r="B178" s="229" t="n">
        <f aca="false">IF(B177=($C$6*12+1),"FIN DU PRET",B177+1)</f>
        <v>166</v>
      </c>
      <c r="C178" s="62" t="n">
        <f aca="false">IF(H177&lt;0,"FIN DU PRET",H177)</f>
        <v>30729.4964637845</v>
      </c>
      <c r="D178" s="230" t="n">
        <f aca="false">IF(C178="FIN DU PRÊT","FIN DU PRET",IF('Coûts et rendement'!$C$13="Oui",PMT($C$9,$C$7,$C$5)*-1,0))</f>
        <v>421.511796178119</v>
      </c>
      <c r="E178" s="231" t="n">
        <f aca="false">D178+'Coûts et rendement'!$I$15</f>
        <v>436.936639511452</v>
      </c>
      <c r="F178" s="62" t="n">
        <f aca="false">C178*$C$9</f>
        <v>23.0471223478384</v>
      </c>
      <c r="G178" s="62" t="n">
        <f aca="false">D178-F178</f>
        <v>398.464673830281</v>
      </c>
      <c r="H178" s="62" t="n">
        <f aca="false">C178-G178</f>
        <v>30331.0317899543</v>
      </c>
      <c r="I178" s="232" t="n">
        <f aca="false">I177+G178</f>
        <v>62218.0282100457</v>
      </c>
      <c r="J178" s="233" t="n">
        <f aca="false">J177+F178</f>
        <v>7752.92995552208</v>
      </c>
      <c r="N178" s="234"/>
    </row>
    <row r="179" customFormat="false" ht="15.75" hidden="false" customHeight="false" outlineLevel="0" collapsed="false">
      <c r="B179" s="229" t="n">
        <f aca="false">IF(B178=($C$6*12+1),"FIN DU PRET",B178+1)</f>
        <v>167</v>
      </c>
      <c r="C179" s="62" t="n">
        <f aca="false">IF(H178&lt;0,"FIN DU PRET",H178)</f>
        <v>30331.0317899543</v>
      </c>
      <c r="D179" s="230" t="n">
        <f aca="false">IF(C179="FIN DU PRÊT","FIN DU PRET",IF('Coûts et rendement'!$C$13="Oui",PMT($C$9,$C$7,$C$5)*-1,0))</f>
        <v>421.511796178119</v>
      </c>
      <c r="E179" s="231" t="n">
        <f aca="false">D179+'Coûts et rendement'!$I$15</f>
        <v>436.936639511452</v>
      </c>
      <c r="F179" s="62" t="n">
        <f aca="false">C179*$C$9</f>
        <v>22.7482738424657</v>
      </c>
      <c r="G179" s="62" t="n">
        <f aca="false">D179-F179</f>
        <v>398.763522335653</v>
      </c>
      <c r="H179" s="62" t="n">
        <f aca="false">C179-G179</f>
        <v>29932.2682676186</v>
      </c>
      <c r="I179" s="232" t="n">
        <f aca="false">I178+G179</f>
        <v>62616.7917323814</v>
      </c>
      <c r="J179" s="233" t="n">
        <f aca="false">J178+F179</f>
        <v>7775.67822936454</v>
      </c>
      <c r="N179" s="234"/>
    </row>
    <row r="180" customFormat="false" ht="15.75" hidden="false" customHeight="false" outlineLevel="0" collapsed="false">
      <c r="B180" s="229" t="n">
        <f aca="false">IF(B179=($C$6*12+1),"FIN DU PRET",B179+1)</f>
        <v>168</v>
      </c>
      <c r="C180" s="62" t="n">
        <f aca="false">IF(H179&lt;0,"FIN DU PRET",H179)</f>
        <v>29932.2682676186</v>
      </c>
      <c r="D180" s="230" t="n">
        <f aca="false">IF(C180="FIN DU PRÊT","FIN DU PRET",IF('Coûts et rendement'!$C$13="Oui",PMT($C$9,$C$7,$C$5)*-1,0))</f>
        <v>421.511796178119</v>
      </c>
      <c r="E180" s="231" t="n">
        <f aca="false">D180+'Coûts et rendement'!$I$15</f>
        <v>436.936639511452</v>
      </c>
      <c r="F180" s="62" t="n">
        <f aca="false">C180*$C$9</f>
        <v>22.449201200714</v>
      </c>
      <c r="G180" s="62" t="n">
        <f aca="false">D180-F180</f>
        <v>399.062594977405</v>
      </c>
      <c r="H180" s="62" t="n">
        <f aca="false">C180-G180</f>
        <v>29533.2056726412</v>
      </c>
      <c r="I180" s="232" t="n">
        <f aca="false">I179+G180</f>
        <v>63015.8543273588</v>
      </c>
      <c r="J180" s="233" t="n">
        <f aca="false">J179+F180</f>
        <v>7798.12743056526</v>
      </c>
      <c r="N180" s="234"/>
    </row>
    <row r="181" customFormat="false" ht="15.75" hidden="false" customHeight="false" outlineLevel="0" collapsed="false">
      <c r="B181" s="229" t="n">
        <f aca="false">IF(B180=($C$6*12+1),"FIN DU PRET",B180+1)</f>
        <v>169</v>
      </c>
      <c r="C181" s="62" t="n">
        <f aca="false">IF(H180&lt;0,"FIN DU PRET",H180)</f>
        <v>29533.2056726412</v>
      </c>
      <c r="D181" s="230" t="n">
        <f aca="false">IF(C181="FIN DU PRÊT","FIN DU PRET",IF('Coûts et rendement'!$C$13="Oui",PMT($C$9,$C$7,$C$5)*-1,0))</f>
        <v>421.511796178119</v>
      </c>
      <c r="E181" s="231" t="n">
        <f aca="false">D181+'Coûts et rendement'!$I$15</f>
        <v>436.936639511452</v>
      </c>
      <c r="F181" s="62" t="n">
        <f aca="false">C181*$C$9</f>
        <v>22.1499042544809</v>
      </c>
      <c r="G181" s="62" t="n">
        <f aca="false">D181-F181</f>
        <v>399.361891923638</v>
      </c>
      <c r="H181" s="62" t="n">
        <f aca="false">C181-G181</f>
        <v>29133.8437807176</v>
      </c>
      <c r="I181" s="232" t="n">
        <f aca="false">I180+G181</f>
        <v>63415.2162192824</v>
      </c>
      <c r="J181" s="233" t="n">
        <f aca="false">J180+F181</f>
        <v>7820.27733481974</v>
      </c>
      <c r="N181" s="234"/>
    </row>
    <row r="182" customFormat="false" ht="15.75" hidden="false" customHeight="false" outlineLevel="0" collapsed="false">
      <c r="B182" s="229" t="n">
        <f aca="false">IF(B181=($C$6*12+1),"FIN DU PRET",B181+1)</f>
        <v>170</v>
      </c>
      <c r="C182" s="62" t="n">
        <f aca="false">IF(H181&lt;0,"FIN DU PRET",H181)</f>
        <v>29133.8437807176</v>
      </c>
      <c r="D182" s="230" t="n">
        <f aca="false">IF(C182="FIN DU PRÊT","FIN DU PRET",IF('Coûts et rendement'!$C$13="Oui",PMT($C$9,$C$7,$C$5)*-1,0))</f>
        <v>421.511796178119</v>
      </c>
      <c r="E182" s="231" t="n">
        <f aca="false">D182+'Coûts et rendement'!$I$15</f>
        <v>436.936639511452</v>
      </c>
      <c r="F182" s="62" t="n">
        <f aca="false">C182*$C$9</f>
        <v>21.8503828355382</v>
      </c>
      <c r="G182" s="62" t="n">
        <f aca="false">D182-F182</f>
        <v>399.661413342581</v>
      </c>
      <c r="H182" s="62" t="n">
        <f aca="false">C182-G182</f>
        <v>28734.182367375</v>
      </c>
      <c r="I182" s="232" t="n">
        <f aca="false">I181+G182</f>
        <v>63814.877632625</v>
      </c>
      <c r="J182" s="233" t="n">
        <f aca="false">J181+F182</f>
        <v>7842.12771765528</v>
      </c>
      <c r="N182" s="234"/>
    </row>
    <row r="183" customFormat="false" ht="15.75" hidden="false" customHeight="false" outlineLevel="0" collapsed="false">
      <c r="B183" s="229" t="n">
        <f aca="false">IF(B182=($C$6*12+1),"FIN DU PRET",B182+1)</f>
        <v>171</v>
      </c>
      <c r="C183" s="62" t="n">
        <f aca="false">IF(H182&lt;0,"FIN DU PRET",H182)</f>
        <v>28734.182367375</v>
      </c>
      <c r="D183" s="230" t="n">
        <f aca="false">IF(C183="FIN DU PRÊT","FIN DU PRET",IF('Coûts et rendement'!$C$13="Oui",PMT($C$9,$C$7,$C$5)*-1,0))</f>
        <v>421.511796178119</v>
      </c>
      <c r="E183" s="231" t="n">
        <f aca="false">D183+'Coûts et rendement'!$I$15</f>
        <v>436.936639511452</v>
      </c>
      <c r="F183" s="62" t="n">
        <f aca="false">C183*$C$9</f>
        <v>21.5506367755312</v>
      </c>
      <c r="G183" s="62" t="n">
        <f aca="false">D183-F183</f>
        <v>399.961159402588</v>
      </c>
      <c r="H183" s="62" t="n">
        <f aca="false">C183-G183</f>
        <v>28334.2212079724</v>
      </c>
      <c r="I183" s="232" t="n">
        <f aca="false">I182+G183</f>
        <v>64214.8387920276</v>
      </c>
      <c r="J183" s="233" t="n">
        <f aca="false">J182+F183</f>
        <v>7863.67835443081</v>
      </c>
      <c r="N183" s="234"/>
    </row>
    <row r="184" customFormat="false" ht="15.75" hidden="false" customHeight="false" outlineLevel="0" collapsed="false">
      <c r="B184" s="229" t="n">
        <f aca="false">IF(B183=($C$6*12+1),"FIN DU PRET",B183+1)</f>
        <v>172</v>
      </c>
      <c r="C184" s="62" t="n">
        <f aca="false">IF(H183&lt;0,"FIN DU PRET",H183)</f>
        <v>28334.2212079724</v>
      </c>
      <c r="D184" s="230" t="n">
        <f aca="false">IF(C184="FIN DU PRÊT","FIN DU PRET",IF('Coûts et rendement'!$C$13="Oui",PMT($C$9,$C$7,$C$5)*-1,0))</f>
        <v>421.511796178119</v>
      </c>
      <c r="E184" s="231" t="n">
        <f aca="false">D184+'Coûts et rendement'!$I$15</f>
        <v>436.936639511452</v>
      </c>
      <c r="F184" s="62" t="n">
        <f aca="false">C184*$C$9</f>
        <v>21.2506659059793</v>
      </c>
      <c r="G184" s="62" t="n">
        <f aca="false">D184-F184</f>
        <v>400.26113027214</v>
      </c>
      <c r="H184" s="62" t="n">
        <f aca="false">C184-G184</f>
        <v>27933.9600777003</v>
      </c>
      <c r="I184" s="232" t="n">
        <f aca="false">I183+G184</f>
        <v>64615.0999222997</v>
      </c>
      <c r="J184" s="233" t="n">
        <f aca="false">J183+F184</f>
        <v>7884.92902033679</v>
      </c>
      <c r="N184" s="234"/>
    </row>
    <row r="185" customFormat="false" ht="15.75" hidden="false" customHeight="false" outlineLevel="0" collapsed="false">
      <c r="B185" s="229" t="n">
        <f aca="false">IF(B184=($C$6*12+1),"FIN DU PRET",B184+1)</f>
        <v>173</v>
      </c>
      <c r="C185" s="62" t="n">
        <f aca="false">IF(H184&lt;0,"FIN DU PRET",H184)</f>
        <v>27933.9600777003</v>
      </c>
      <c r="D185" s="230" t="n">
        <f aca="false">IF(C185="FIN DU PRÊT","FIN DU PRET",IF('Coûts et rendement'!$C$13="Oui",PMT($C$9,$C$7,$C$5)*-1,0))</f>
        <v>421.511796178119</v>
      </c>
      <c r="E185" s="231" t="n">
        <f aca="false">D185+'Coûts et rendement'!$I$15</f>
        <v>436.936639511452</v>
      </c>
      <c r="F185" s="62" t="n">
        <f aca="false">C185*$C$9</f>
        <v>20.9504700582752</v>
      </c>
      <c r="G185" s="62" t="n">
        <f aca="false">D185-F185</f>
        <v>400.561326119844</v>
      </c>
      <c r="H185" s="62" t="n">
        <f aca="false">C185-G185</f>
        <v>27533.3987515804</v>
      </c>
      <c r="I185" s="232" t="n">
        <f aca="false">I184+G185</f>
        <v>65015.6612484196</v>
      </c>
      <c r="J185" s="233" t="n">
        <f aca="false">J184+F185</f>
        <v>7905.87949039506</v>
      </c>
      <c r="N185" s="234"/>
    </row>
    <row r="186" customFormat="false" ht="15.75" hidden="false" customHeight="false" outlineLevel="0" collapsed="false">
      <c r="B186" s="229" t="n">
        <f aca="false">IF(B185=($C$6*12+1),"FIN DU PRET",B185+1)</f>
        <v>174</v>
      </c>
      <c r="C186" s="62" t="n">
        <f aca="false">IF(H185&lt;0,"FIN DU PRET",H185)</f>
        <v>27533.3987515804</v>
      </c>
      <c r="D186" s="230" t="n">
        <f aca="false">IF(C186="FIN DU PRÊT","FIN DU PRET",IF('Coûts et rendement'!$C$13="Oui",PMT($C$9,$C$7,$C$5)*-1,0))</f>
        <v>421.511796178119</v>
      </c>
      <c r="E186" s="231" t="n">
        <f aca="false">D186+'Coûts et rendement'!$I$15</f>
        <v>436.936639511452</v>
      </c>
      <c r="F186" s="62" t="n">
        <f aca="false">C186*$C$9</f>
        <v>20.6500490636853</v>
      </c>
      <c r="G186" s="62" t="n">
        <f aca="false">D186-F186</f>
        <v>400.861747114434</v>
      </c>
      <c r="H186" s="62" t="n">
        <f aca="false">C186-G186</f>
        <v>27132.537004466</v>
      </c>
      <c r="I186" s="232" t="n">
        <f aca="false">I185+G186</f>
        <v>65416.522995534</v>
      </c>
      <c r="J186" s="233" t="n">
        <f aca="false">J185+F186</f>
        <v>7926.52953945875</v>
      </c>
      <c r="N186" s="234"/>
    </row>
    <row r="187" customFormat="false" ht="15.75" hidden="false" customHeight="false" outlineLevel="0" collapsed="false">
      <c r="B187" s="229" t="n">
        <f aca="false">IF(B186=($C$6*12+1),"FIN DU PRET",B186+1)</f>
        <v>175</v>
      </c>
      <c r="C187" s="62" t="n">
        <f aca="false">IF(H186&lt;0,"FIN DU PRET",H186)</f>
        <v>27132.537004466</v>
      </c>
      <c r="D187" s="230" t="n">
        <f aca="false">IF(C187="FIN DU PRÊT","FIN DU PRET",IF('Coûts et rendement'!$C$13="Oui",PMT($C$9,$C$7,$C$5)*-1,0))</f>
        <v>421.511796178119</v>
      </c>
      <c r="E187" s="231" t="n">
        <f aca="false">D187+'Coûts et rendement'!$I$15</f>
        <v>436.936639511452</v>
      </c>
      <c r="F187" s="62" t="n">
        <f aca="false">C187*$C$9</f>
        <v>20.3494027533495</v>
      </c>
      <c r="G187" s="62" t="n">
        <f aca="false">D187-F187</f>
        <v>401.16239342477</v>
      </c>
      <c r="H187" s="62" t="n">
        <f aca="false">C187-G187</f>
        <v>26731.3746110412</v>
      </c>
      <c r="I187" s="232" t="n">
        <f aca="false">I186+G187</f>
        <v>65817.6853889588</v>
      </c>
      <c r="J187" s="233" t="n">
        <f aca="false">J186+F187</f>
        <v>7946.8789422121</v>
      </c>
      <c r="N187" s="234"/>
    </row>
    <row r="188" customFormat="false" ht="15.75" hidden="false" customHeight="false" outlineLevel="0" collapsed="false">
      <c r="B188" s="229" t="n">
        <f aca="false">IF(B187=($C$6*12+1),"FIN DU PRET",B187+1)</f>
        <v>176</v>
      </c>
      <c r="C188" s="62" t="n">
        <f aca="false">IF(H187&lt;0,"FIN DU PRET",H187)</f>
        <v>26731.3746110412</v>
      </c>
      <c r="D188" s="230" t="n">
        <f aca="false">IF(C188="FIN DU PRÊT","FIN DU PRET",IF('Coûts et rendement'!$C$13="Oui",PMT($C$9,$C$7,$C$5)*-1,0))</f>
        <v>421.511796178119</v>
      </c>
      <c r="E188" s="231" t="n">
        <f aca="false">D188+'Coûts et rendement'!$I$15</f>
        <v>436.936639511452</v>
      </c>
      <c r="F188" s="62" t="n">
        <f aca="false">C188*$C$9</f>
        <v>20.0485309582809</v>
      </c>
      <c r="G188" s="62" t="n">
        <f aca="false">D188-F188</f>
        <v>401.463265219838</v>
      </c>
      <c r="H188" s="62" t="n">
        <f aca="false">C188-G188</f>
        <v>26329.9113458214</v>
      </c>
      <c r="I188" s="232" t="n">
        <f aca="false">I187+G188</f>
        <v>66219.1486541786</v>
      </c>
      <c r="J188" s="233" t="n">
        <f aca="false">J187+F188</f>
        <v>7966.92747317038</v>
      </c>
      <c r="N188" s="234"/>
    </row>
    <row r="189" customFormat="false" ht="15.75" hidden="false" customHeight="false" outlineLevel="0" collapsed="false">
      <c r="B189" s="229" t="n">
        <f aca="false">IF(B188=($C$6*12+1),"FIN DU PRET",B188+1)</f>
        <v>177</v>
      </c>
      <c r="C189" s="62" t="n">
        <f aca="false">IF(H188&lt;0,"FIN DU PRET",H188)</f>
        <v>26329.9113458214</v>
      </c>
      <c r="D189" s="230" t="n">
        <f aca="false">IF(C189="FIN DU PRÊT","FIN DU PRET",IF('Coûts et rendement'!$C$13="Oui",PMT($C$9,$C$7,$C$5)*-1,0))</f>
        <v>421.511796178119</v>
      </c>
      <c r="E189" s="231" t="n">
        <f aca="false">D189+'Coûts et rendement'!$I$15</f>
        <v>436.936639511452</v>
      </c>
      <c r="F189" s="62" t="n">
        <f aca="false">C189*$C$9</f>
        <v>19.747433509366</v>
      </c>
      <c r="G189" s="62" t="n">
        <f aca="false">D189-F189</f>
        <v>401.764362668753</v>
      </c>
      <c r="H189" s="62" t="n">
        <f aca="false">C189-G189</f>
        <v>25928.1469831526</v>
      </c>
      <c r="I189" s="232" t="n">
        <f aca="false">I188+G189</f>
        <v>66620.9130168473</v>
      </c>
      <c r="J189" s="233" t="n">
        <f aca="false">J188+F189</f>
        <v>7986.67490667974</v>
      </c>
      <c r="N189" s="234"/>
    </row>
    <row r="190" customFormat="false" ht="15.75" hidden="false" customHeight="false" outlineLevel="0" collapsed="false">
      <c r="B190" s="229" t="n">
        <f aca="false">IF(B189=($C$6*12+1),"FIN DU PRET",B189+1)</f>
        <v>178</v>
      </c>
      <c r="C190" s="62" t="n">
        <f aca="false">IF(H189&lt;0,"FIN DU PRET",H189)</f>
        <v>25928.1469831526</v>
      </c>
      <c r="D190" s="230" t="n">
        <f aca="false">IF(C190="FIN DU PRÊT","FIN DU PRET",IF('Coûts et rendement'!$C$13="Oui",PMT($C$9,$C$7,$C$5)*-1,0))</f>
        <v>421.511796178119</v>
      </c>
      <c r="E190" s="231" t="n">
        <f aca="false">D190+'Coûts et rendement'!$I$15</f>
        <v>436.936639511452</v>
      </c>
      <c r="F190" s="62" t="n">
        <f aca="false">C190*$C$9</f>
        <v>19.4461102373645</v>
      </c>
      <c r="G190" s="62" t="n">
        <f aca="false">D190-F190</f>
        <v>402.065685940755</v>
      </c>
      <c r="H190" s="62" t="n">
        <f aca="false">C190-G190</f>
        <v>25526.0812972119</v>
      </c>
      <c r="I190" s="232" t="n">
        <f aca="false">I189+G190</f>
        <v>67022.9787027881</v>
      </c>
      <c r="J190" s="233" t="n">
        <f aca="false">J189+F190</f>
        <v>8006.12101691711</v>
      </c>
      <c r="N190" s="234"/>
    </row>
    <row r="191" customFormat="false" ht="15.75" hidden="false" customHeight="false" outlineLevel="0" collapsed="false">
      <c r="B191" s="229" t="n">
        <f aca="false">IF(B190=($C$6*12+1),"FIN DU PRET",B190+1)</f>
        <v>179</v>
      </c>
      <c r="C191" s="62" t="n">
        <f aca="false">IF(H190&lt;0,"FIN DU PRET",H190)</f>
        <v>25526.0812972119</v>
      </c>
      <c r="D191" s="230" t="n">
        <f aca="false">IF(C191="FIN DU PRÊT","FIN DU PRET",IF('Coûts et rendement'!$C$13="Oui",PMT($C$9,$C$7,$C$5)*-1,0))</f>
        <v>421.511796178119</v>
      </c>
      <c r="E191" s="231" t="n">
        <f aca="false">D191+'Coûts et rendement'!$I$15</f>
        <v>436.936639511452</v>
      </c>
      <c r="F191" s="62" t="n">
        <f aca="false">C191*$C$9</f>
        <v>19.1445609729089</v>
      </c>
      <c r="G191" s="62" t="n">
        <f aca="false">D191-F191</f>
        <v>402.36723520521</v>
      </c>
      <c r="H191" s="62" t="n">
        <f aca="false">C191-G191</f>
        <v>25123.7140620067</v>
      </c>
      <c r="I191" s="232" t="n">
        <f aca="false">I190+G191</f>
        <v>67425.3459379933</v>
      </c>
      <c r="J191" s="233" t="n">
        <f aca="false">J190+F191</f>
        <v>8025.26557789002</v>
      </c>
      <c r="N191" s="234"/>
    </row>
    <row r="192" customFormat="false" ht="15.75" hidden="false" customHeight="false" outlineLevel="0" collapsed="false">
      <c r="B192" s="229" t="n">
        <f aca="false">IF(B191=($C$6*12+1),"FIN DU PRET",B191+1)</f>
        <v>180</v>
      </c>
      <c r="C192" s="62" t="n">
        <f aca="false">IF(H191&lt;0,"FIN DU PRET",H191)</f>
        <v>25123.7140620067</v>
      </c>
      <c r="D192" s="230" t="n">
        <f aca="false">IF(C192="FIN DU PRÊT","FIN DU PRET",IF('Coûts et rendement'!$C$13="Oui",PMT($C$9,$C$7,$C$5)*-1,0))</f>
        <v>421.511796178119</v>
      </c>
      <c r="E192" s="231" t="n">
        <f aca="false">D192+'Coûts et rendement'!$I$15</f>
        <v>436.936639511452</v>
      </c>
      <c r="F192" s="62" t="n">
        <f aca="false">C192*$C$9</f>
        <v>18.842785546505</v>
      </c>
      <c r="G192" s="62" t="n">
        <f aca="false">D192-F192</f>
        <v>402.669010631614</v>
      </c>
      <c r="H192" s="62" t="n">
        <f aca="false">C192-G192</f>
        <v>24721.045051375</v>
      </c>
      <c r="I192" s="232" t="n">
        <f aca="false">I191+G192</f>
        <v>67828.0149486249</v>
      </c>
      <c r="J192" s="233" t="n">
        <f aca="false">J191+F192</f>
        <v>8044.10836343652</v>
      </c>
      <c r="N192" s="234"/>
    </row>
    <row r="193" customFormat="false" ht="15.75" hidden="false" customHeight="false" outlineLevel="0" collapsed="false">
      <c r="B193" s="229" t="n">
        <f aca="false">IF(B192=($C$6*12+1),"FIN DU PRET",B192+1)</f>
        <v>181</v>
      </c>
      <c r="C193" s="62" t="n">
        <f aca="false">IF(H192&lt;0,"FIN DU PRET",H192)</f>
        <v>24721.045051375</v>
      </c>
      <c r="D193" s="230" t="n">
        <f aca="false">IF(C193="FIN DU PRÊT","FIN DU PRET",IF('Coûts et rendement'!$C$13="Oui",PMT($C$9,$C$7,$C$5)*-1,0))</f>
        <v>421.511796178119</v>
      </c>
      <c r="E193" s="231" t="n">
        <f aca="false">D193+'Coûts et rendement'!$I$15</f>
        <v>436.936639511452</v>
      </c>
      <c r="F193" s="62" t="n">
        <f aca="false">C193*$C$9</f>
        <v>18.5407837885313</v>
      </c>
      <c r="G193" s="62" t="n">
        <f aca="false">D193-F193</f>
        <v>402.971012389588</v>
      </c>
      <c r="H193" s="62" t="n">
        <f aca="false">C193-G193</f>
        <v>24318.0740389855</v>
      </c>
      <c r="I193" s="232" t="n">
        <f aca="false">I192+G193</f>
        <v>68230.9859610145</v>
      </c>
      <c r="J193" s="233" t="n">
        <f aca="false">J192+F193</f>
        <v>8062.64914722505</v>
      </c>
      <c r="N193" s="234"/>
    </row>
    <row r="194" customFormat="false" ht="15.75" hidden="false" customHeight="false" outlineLevel="0" collapsed="false">
      <c r="B194" s="229" t="n">
        <f aca="false">IF(B193=($C$6*12+1),"FIN DU PRET",B193+1)</f>
        <v>182</v>
      </c>
      <c r="C194" s="62" t="n">
        <f aca="false">IF(H193&lt;0,"FIN DU PRET",H193)</f>
        <v>24318.0740389855</v>
      </c>
      <c r="D194" s="230" t="n">
        <f aca="false">IF(C194="FIN DU PRÊT","FIN DU PRET",IF('Coûts et rendement'!$C$13="Oui",PMT($C$9,$C$7,$C$5)*-1,0))</f>
        <v>421.511796178119</v>
      </c>
      <c r="E194" s="231" t="n">
        <f aca="false">D194+'Coûts et rendement'!$I$15</f>
        <v>436.936639511452</v>
      </c>
      <c r="F194" s="62" t="n">
        <f aca="false">C194*$C$9</f>
        <v>18.2385555292391</v>
      </c>
      <c r="G194" s="62" t="n">
        <f aca="false">D194-F194</f>
        <v>403.27324064888</v>
      </c>
      <c r="H194" s="62" t="n">
        <f aca="false">C194-G194</f>
        <v>23914.8007983366</v>
      </c>
      <c r="I194" s="232" t="n">
        <f aca="false">I193+G194</f>
        <v>68634.2592016634</v>
      </c>
      <c r="J194" s="233" t="n">
        <f aca="false">J193+F194</f>
        <v>8080.88770275429</v>
      </c>
      <c r="N194" s="234"/>
    </row>
    <row r="195" customFormat="false" ht="15.75" hidden="false" customHeight="false" outlineLevel="0" collapsed="false">
      <c r="B195" s="229" t="n">
        <f aca="false">IF(B194=($C$6*12+1),"FIN DU PRET",B194+1)</f>
        <v>183</v>
      </c>
      <c r="C195" s="62" t="n">
        <f aca="false">IF(H194&lt;0,"FIN DU PRET",H194)</f>
        <v>23914.8007983366</v>
      </c>
      <c r="D195" s="230" t="n">
        <f aca="false">IF(C195="FIN DU PRÊT","FIN DU PRET",IF('Coûts et rendement'!$C$13="Oui",PMT($C$9,$C$7,$C$5)*-1,0))</f>
        <v>421.511796178119</v>
      </c>
      <c r="E195" s="231" t="n">
        <f aca="false">D195+'Coûts et rendement'!$I$15</f>
        <v>436.936639511452</v>
      </c>
      <c r="F195" s="62" t="n">
        <f aca="false">C195*$C$9</f>
        <v>17.9361005987524</v>
      </c>
      <c r="G195" s="62" t="n">
        <f aca="false">D195-F195</f>
        <v>403.575695579367</v>
      </c>
      <c r="H195" s="62" t="n">
        <f aca="false">C195-G195</f>
        <v>23511.2251027572</v>
      </c>
      <c r="I195" s="232" t="n">
        <f aca="false">I194+G195</f>
        <v>69037.8348972428</v>
      </c>
      <c r="J195" s="233" t="n">
        <f aca="false">J194+F195</f>
        <v>8098.82380335305</v>
      </c>
      <c r="N195" s="234"/>
    </row>
    <row r="196" customFormat="false" ht="15.75" hidden="false" customHeight="false" outlineLevel="0" collapsed="false">
      <c r="B196" s="229" t="n">
        <f aca="false">IF(B195=($C$6*12+1),"FIN DU PRET",B195+1)</f>
        <v>184</v>
      </c>
      <c r="C196" s="62" t="n">
        <f aca="false">IF(H195&lt;0,"FIN DU PRET",H195)</f>
        <v>23511.2251027572</v>
      </c>
      <c r="D196" s="230" t="n">
        <f aca="false">IF(C196="FIN DU PRÊT","FIN DU PRET",IF('Coûts et rendement'!$C$13="Oui",PMT($C$9,$C$7,$C$5)*-1,0))</f>
        <v>421.511796178119</v>
      </c>
      <c r="E196" s="231" t="n">
        <f aca="false">D196+'Coûts et rendement'!$I$15</f>
        <v>436.936639511452</v>
      </c>
      <c r="F196" s="62" t="n">
        <f aca="false">C196*$C$9</f>
        <v>17.6334188270679</v>
      </c>
      <c r="G196" s="62" t="n">
        <f aca="false">D196-F196</f>
        <v>403.878377351051</v>
      </c>
      <c r="H196" s="62" t="n">
        <f aca="false">C196-G196</f>
        <v>23107.3467254062</v>
      </c>
      <c r="I196" s="232" t="n">
        <f aca="false">I195+G196</f>
        <v>69441.7132745938</v>
      </c>
      <c r="J196" s="233" t="n">
        <f aca="false">J195+F196</f>
        <v>8116.45722218011</v>
      </c>
      <c r="N196" s="234"/>
    </row>
    <row r="197" customFormat="false" ht="15.75" hidden="false" customHeight="false" outlineLevel="0" collapsed="false">
      <c r="B197" s="229" t="n">
        <f aca="false">IF(B196=($C$6*12+1),"FIN DU PRET",B196+1)</f>
        <v>185</v>
      </c>
      <c r="C197" s="62" t="n">
        <f aca="false">IF(H196&lt;0,"FIN DU PRET",H196)</f>
        <v>23107.3467254062</v>
      </c>
      <c r="D197" s="230" t="n">
        <f aca="false">IF(C197="FIN DU PRÊT","FIN DU PRET",IF('Coûts et rendement'!$C$13="Oui",PMT($C$9,$C$7,$C$5)*-1,0))</f>
        <v>421.511796178119</v>
      </c>
      <c r="E197" s="231" t="n">
        <f aca="false">D197+'Coûts et rendement'!$I$15</f>
        <v>436.936639511452</v>
      </c>
      <c r="F197" s="62" t="n">
        <f aca="false">C197*$C$9</f>
        <v>17.3305100440546</v>
      </c>
      <c r="G197" s="62" t="n">
        <f aca="false">D197-F197</f>
        <v>404.181286134064</v>
      </c>
      <c r="H197" s="62" t="n">
        <f aca="false">C197-G197</f>
        <v>22703.1654392721</v>
      </c>
      <c r="I197" s="232" t="n">
        <f aca="false">I196+G197</f>
        <v>69845.8945607279</v>
      </c>
      <c r="J197" s="233" t="n">
        <f aca="false">J196+F197</f>
        <v>8133.78773222417</v>
      </c>
      <c r="N197" s="234"/>
    </row>
    <row r="198" customFormat="false" ht="15.75" hidden="false" customHeight="false" outlineLevel="0" collapsed="false">
      <c r="B198" s="229" t="n">
        <f aca="false">IF(B197=($C$6*12+1),"FIN DU PRET",B197+1)</f>
        <v>186</v>
      </c>
      <c r="C198" s="62" t="n">
        <f aca="false">IF(H197&lt;0,"FIN DU PRET",H197)</f>
        <v>22703.1654392721</v>
      </c>
      <c r="D198" s="230" t="n">
        <f aca="false">IF(C198="FIN DU PRÊT","FIN DU PRET",IF('Coûts et rendement'!$C$13="Oui",PMT($C$9,$C$7,$C$5)*-1,0))</f>
        <v>421.511796178119</v>
      </c>
      <c r="E198" s="231" t="n">
        <f aca="false">D198+'Coûts et rendement'!$I$15</f>
        <v>436.936639511452</v>
      </c>
      <c r="F198" s="62" t="n">
        <f aca="false">C198*$C$9</f>
        <v>17.0273740794541</v>
      </c>
      <c r="G198" s="62" t="n">
        <f aca="false">D198-F198</f>
        <v>404.484422098665</v>
      </c>
      <c r="H198" s="62" t="n">
        <f aca="false">C198-G198</f>
        <v>22298.6810171734</v>
      </c>
      <c r="I198" s="232" t="n">
        <f aca="false">I197+G198</f>
        <v>70250.3789828265</v>
      </c>
      <c r="J198" s="233" t="n">
        <f aca="false">J197+F198</f>
        <v>8150.81510630362</v>
      </c>
      <c r="N198" s="234"/>
    </row>
    <row r="199" customFormat="false" ht="15.75" hidden="false" customHeight="false" outlineLevel="0" collapsed="false">
      <c r="B199" s="229" t="n">
        <f aca="false">IF(B198=($C$6*12+1),"FIN DU PRET",B198+1)</f>
        <v>187</v>
      </c>
      <c r="C199" s="62" t="n">
        <f aca="false">IF(H198&lt;0,"FIN DU PRET",H198)</f>
        <v>22298.6810171734</v>
      </c>
      <c r="D199" s="230" t="n">
        <f aca="false">IF(C199="FIN DU PRÊT","FIN DU PRET",IF('Coûts et rendement'!$C$13="Oui",PMT($C$9,$C$7,$C$5)*-1,0))</f>
        <v>421.511796178119</v>
      </c>
      <c r="E199" s="231" t="n">
        <f aca="false">D199+'Coûts et rendement'!$I$15</f>
        <v>436.936639511452</v>
      </c>
      <c r="F199" s="62" t="n">
        <f aca="false">C199*$C$9</f>
        <v>16.7240107628801</v>
      </c>
      <c r="G199" s="62" t="n">
        <f aca="false">D199-F199</f>
        <v>404.787785415239</v>
      </c>
      <c r="H199" s="62" t="n">
        <f aca="false">C199-G199</f>
        <v>21893.8932317582</v>
      </c>
      <c r="I199" s="232" t="n">
        <f aca="false">I198+G199</f>
        <v>70655.1667682418</v>
      </c>
      <c r="J199" s="233" t="n">
        <f aca="false">J198+F199</f>
        <v>8167.5391170665</v>
      </c>
      <c r="N199" s="234"/>
    </row>
    <row r="200" customFormat="false" ht="15.75" hidden="false" customHeight="false" outlineLevel="0" collapsed="false">
      <c r="B200" s="229" t="n">
        <f aca="false">IF(B199=($C$6*12+1),"FIN DU PRET",B199+1)</f>
        <v>188</v>
      </c>
      <c r="C200" s="62" t="n">
        <f aca="false">IF(H199&lt;0,"FIN DU PRET",H199)</f>
        <v>21893.8932317582</v>
      </c>
      <c r="D200" s="230" t="n">
        <f aca="false">IF(C200="FIN DU PRÊT","FIN DU PRET",IF('Coûts et rendement'!$C$13="Oui",PMT($C$9,$C$7,$C$5)*-1,0))</f>
        <v>421.511796178119</v>
      </c>
      <c r="E200" s="231" t="n">
        <f aca="false">D200+'Coûts et rendement'!$I$15</f>
        <v>436.936639511452</v>
      </c>
      <c r="F200" s="62" t="n">
        <f aca="false">C200*$C$9</f>
        <v>16.4204199238186</v>
      </c>
      <c r="G200" s="62" t="n">
        <f aca="false">D200-F200</f>
        <v>405.0913762543</v>
      </c>
      <c r="H200" s="62" t="n">
        <f aca="false">C200-G200</f>
        <v>21488.8018555039</v>
      </c>
      <c r="I200" s="232" t="n">
        <f aca="false">I199+G200</f>
        <v>71060.2581444961</v>
      </c>
      <c r="J200" s="233" t="n">
        <f aca="false">J199+F200</f>
        <v>8183.95953699032</v>
      </c>
      <c r="N200" s="234"/>
    </row>
    <row r="201" customFormat="false" ht="15.75" hidden="false" customHeight="false" outlineLevel="0" collapsed="false">
      <c r="B201" s="229" t="n">
        <f aca="false">IF(B200=($C$6*12+1),"FIN DU PRET",B200+1)</f>
        <v>189</v>
      </c>
      <c r="C201" s="62" t="n">
        <f aca="false">IF(H200&lt;0,"FIN DU PRET",H200)</f>
        <v>21488.8018555039</v>
      </c>
      <c r="D201" s="230" t="n">
        <f aca="false">IF(C201="FIN DU PRÊT","FIN DU PRET",IF('Coûts et rendement'!$C$13="Oui",PMT($C$9,$C$7,$C$5)*-1,0))</f>
        <v>421.511796178119</v>
      </c>
      <c r="E201" s="231" t="n">
        <f aca="false">D201+'Coûts et rendement'!$I$15</f>
        <v>436.936639511452</v>
      </c>
      <c r="F201" s="62" t="n">
        <f aca="false">C201*$C$9</f>
        <v>16.1166013916279</v>
      </c>
      <c r="G201" s="62" t="n">
        <f aca="false">D201-F201</f>
        <v>405.395194786491</v>
      </c>
      <c r="H201" s="62" t="n">
        <f aca="false">C201-G201</f>
        <v>21083.4066607174</v>
      </c>
      <c r="I201" s="232" t="n">
        <f aca="false">I200+G201</f>
        <v>71465.6533392826</v>
      </c>
      <c r="J201" s="233" t="n">
        <f aca="false">J200+F201</f>
        <v>8200.07613838195</v>
      </c>
      <c r="N201" s="234"/>
    </row>
    <row r="202" customFormat="false" ht="15.75" hidden="false" customHeight="false" outlineLevel="0" collapsed="false">
      <c r="B202" s="229" t="n">
        <f aca="false">IF(B201=($C$6*12+1),"FIN DU PRET",B201+1)</f>
        <v>190</v>
      </c>
      <c r="C202" s="62" t="n">
        <f aca="false">IF(H201&lt;0,"FIN DU PRET",H201)</f>
        <v>21083.4066607174</v>
      </c>
      <c r="D202" s="230" t="n">
        <f aca="false">IF(C202="FIN DU PRÊT","FIN DU PRET",IF('Coûts et rendement'!$C$13="Oui",PMT($C$9,$C$7,$C$5)*-1,0))</f>
        <v>421.511796178119</v>
      </c>
      <c r="E202" s="231" t="n">
        <f aca="false">D202+'Coûts et rendement'!$I$15</f>
        <v>436.936639511452</v>
      </c>
      <c r="F202" s="62" t="n">
        <f aca="false">C202*$C$9</f>
        <v>15.8125549955381</v>
      </c>
      <c r="G202" s="62" t="n">
        <f aca="false">D202-F202</f>
        <v>405.699241182581</v>
      </c>
      <c r="H202" s="62" t="n">
        <f aca="false">C202-G202</f>
        <v>20677.7074195348</v>
      </c>
      <c r="I202" s="232" t="n">
        <f aca="false">I201+G202</f>
        <v>71871.3525804651</v>
      </c>
      <c r="J202" s="233" t="n">
        <f aca="false">J201+F202</f>
        <v>8215.88869337749</v>
      </c>
      <c r="N202" s="234"/>
    </row>
    <row r="203" customFormat="false" ht="15.75" hidden="false" customHeight="false" outlineLevel="0" collapsed="false">
      <c r="B203" s="229" t="n">
        <f aca="false">IF(B202=($C$6*12+1),"FIN DU PRET",B202+1)</f>
        <v>191</v>
      </c>
      <c r="C203" s="62" t="n">
        <f aca="false">IF(H202&lt;0,"FIN DU PRET",H202)</f>
        <v>20677.7074195348</v>
      </c>
      <c r="D203" s="230" t="n">
        <f aca="false">IF(C203="FIN DU PRÊT","FIN DU PRET",IF('Coûts et rendement'!$C$13="Oui",PMT($C$9,$C$7,$C$5)*-1,0))</f>
        <v>421.511796178119</v>
      </c>
      <c r="E203" s="231" t="n">
        <f aca="false">D203+'Coûts et rendement'!$I$15</f>
        <v>436.936639511452</v>
      </c>
      <c r="F203" s="62" t="n">
        <f aca="false">C203*$C$9</f>
        <v>15.5082805646511</v>
      </c>
      <c r="G203" s="62" t="n">
        <f aca="false">D203-F203</f>
        <v>406.003515613468</v>
      </c>
      <c r="H203" s="62" t="n">
        <f aca="false">C203-G203</f>
        <v>20271.7039039214</v>
      </c>
      <c r="I203" s="63" t="n">
        <f aca="false">I202+G203</f>
        <v>72277.3560960786</v>
      </c>
      <c r="J203" s="233" t="n">
        <f aca="false">J202+F203</f>
        <v>8231.39697394214</v>
      </c>
      <c r="N203" s="234"/>
    </row>
    <row r="204" customFormat="false" ht="15.75" hidden="false" customHeight="false" outlineLevel="0" collapsed="false">
      <c r="B204" s="229" t="n">
        <f aca="false">IF(B203=($C$6*12+1),"FIN DU PRET",B203+1)</f>
        <v>192</v>
      </c>
      <c r="C204" s="62" t="n">
        <f aca="false">IF(H203&lt;0,"FIN DU PRET",H203)</f>
        <v>20271.7039039214</v>
      </c>
      <c r="D204" s="230" t="n">
        <f aca="false">IF(C204="FIN DU PRÊT","FIN DU PRET",IF('Coûts et rendement'!$C$13="Oui",PMT($C$9,$C$7,$C$5)*-1,0))</f>
        <v>421.511796178119</v>
      </c>
      <c r="E204" s="231" t="n">
        <f aca="false">D204+'Coûts et rendement'!$I$15</f>
        <v>436.936639511452</v>
      </c>
      <c r="F204" s="62" t="n">
        <f aca="false">C204*$C$9</f>
        <v>15.203777927941</v>
      </c>
      <c r="G204" s="62" t="n">
        <f aca="false">D204-F204</f>
        <v>406.308018250178</v>
      </c>
      <c r="H204" s="62" t="n">
        <f aca="false">C204-G204</f>
        <v>19865.3958856712</v>
      </c>
      <c r="I204" s="233" t="n">
        <f aca="false">I203+G204</f>
        <v>72683.6641143288</v>
      </c>
      <c r="J204" s="233" t="n">
        <f aca="false">J203+F204</f>
        <v>8246.60075187008</v>
      </c>
      <c r="N204" s="234"/>
    </row>
    <row r="205" customFormat="false" ht="15.75" hidden="false" customHeight="false" outlineLevel="0" collapsed="false">
      <c r="B205" s="229" t="n">
        <f aca="false">IF(B204=($C$6*12+1),"FIN DU PRET",B204+1)</f>
        <v>193</v>
      </c>
      <c r="C205" s="62" t="n">
        <f aca="false">IF(H204&lt;0,"FIN DU PRET",H204)</f>
        <v>19865.3958856712</v>
      </c>
      <c r="D205" s="230" t="n">
        <f aca="false">IF(C205="FIN DU PRÊT","FIN DU PRET",IF('Coûts et rendement'!$C$13="Oui",PMT($C$9,$C$7,$C$5)*-1,0))</f>
        <v>421.511796178119</v>
      </c>
      <c r="E205" s="231" t="n">
        <f aca="false">D205+'Coûts et rendement'!$I$15</f>
        <v>436.936639511452</v>
      </c>
      <c r="F205" s="62" t="n">
        <f aca="false">C205*$C$9</f>
        <v>14.8990469142534</v>
      </c>
      <c r="G205" s="62" t="n">
        <f aca="false">D205-F205</f>
        <v>406.612749263866</v>
      </c>
      <c r="H205" s="62" t="n">
        <f aca="false">C205-G205</f>
        <v>19458.7831364073</v>
      </c>
      <c r="I205" s="233" t="n">
        <f aca="false">I204+G205</f>
        <v>73090.2768635926</v>
      </c>
      <c r="J205" s="233" t="n">
        <f aca="false">J204+F205</f>
        <v>8261.49979878433</v>
      </c>
      <c r="N205" s="234"/>
    </row>
    <row r="206" customFormat="false" ht="15.75" hidden="false" customHeight="false" outlineLevel="0" collapsed="false">
      <c r="B206" s="229" t="n">
        <f aca="false">IF(B205=($C$6*12+1),"FIN DU PRET",B205+1)</f>
        <v>194</v>
      </c>
      <c r="C206" s="62" t="n">
        <f aca="false">IF(H205&lt;0,"FIN DU PRET",H205)</f>
        <v>19458.7831364073</v>
      </c>
      <c r="D206" s="230" t="n">
        <f aca="false">IF(C206="FIN DU PRÊT","FIN DU PRET",IF('Coûts et rendement'!$C$13="Oui",PMT($C$9,$C$7,$C$5)*-1,0))</f>
        <v>421.511796178119</v>
      </c>
      <c r="E206" s="231" t="n">
        <f aca="false">D206+'Coûts et rendement'!$I$15</f>
        <v>436.936639511452</v>
      </c>
      <c r="F206" s="62" t="n">
        <f aca="false">C206*$C$9</f>
        <v>14.5940873523055</v>
      </c>
      <c r="G206" s="62" t="n">
        <f aca="false">D206-F206</f>
        <v>406.917708825814</v>
      </c>
      <c r="H206" s="62" t="n">
        <f aca="false">C206-G206</f>
        <v>19051.8654275815</v>
      </c>
      <c r="I206" s="233" t="n">
        <f aca="false">I205+G206</f>
        <v>73497.1945724185</v>
      </c>
      <c r="J206" s="233" t="n">
        <f aca="false">J205+F206</f>
        <v>8276.09388613664</v>
      </c>
      <c r="N206" s="234"/>
    </row>
    <row r="207" customFormat="false" ht="15.75" hidden="false" customHeight="false" outlineLevel="0" collapsed="false">
      <c r="B207" s="229" t="n">
        <f aca="false">IF(B206=($C$6*12+1),"FIN DU PRET",B206+1)</f>
        <v>195</v>
      </c>
      <c r="C207" s="62" t="n">
        <f aca="false">IF(H206&lt;0,"FIN DU PRET",H206)</f>
        <v>19051.8654275815</v>
      </c>
      <c r="D207" s="230" t="n">
        <f aca="false">IF(C207="FIN DU PRÊT","FIN DU PRET",IF('Coûts et rendement'!$C$13="Oui",PMT($C$9,$C$7,$C$5)*-1,0))</f>
        <v>421.511796178119</v>
      </c>
      <c r="E207" s="231" t="n">
        <f aca="false">D207+'Coûts et rendement'!$I$15</f>
        <v>436.936639511452</v>
      </c>
      <c r="F207" s="62" t="n">
        <f aca="false">C207*$C$9</f>
        <v>14.2888990706861</v>
      </c>
      <c r="G207" s="62" t="n">
        <f aca="false">D207-F207</f>
        <v>407.222897107433</v>
      </c>
      <c r="H207" s="62" t="n">
        <f aca="false">C207-G207</f>
        <v>18644.6425304741</v>
      </c>
      <c r="I207" s="233" t="n">
        <f aca="false">I206+G207</f>
        <v>73904.4174695259</v>
      </c>
      <c r="J207" s="233" t="n">
        <f aca="false">J206+F207</f>
        <v>8290.38278520732</v>
      </c>
      <c r="N207" s="234"/>
    </row>
    <row r="208" customFormat="false" ht="15.75" hidden="false" customHeight="false" outlineLevel="0" collapsed="false">
      <c r="B208" s="229" t="n">
        <f aca="false">IF(B207=($C$6*12+1),"FIN DU PRET",B207+1)</f>
        <v>196</v>
      </c>
      <c r="C208" s="62" t="n">
        <f aca="false">IF(H207&lt;0,"FIN DU PRET",H207)</f>
        <v>18644.6425304741</v>
      </c>
      <c r="D208" s="230" t="n">
        <f aca="false">IF(C208="FIN DU PRÊT","FIN DU PRET",IF('Coûts et rendement'!$C$13="Oui",PMT($C$9,$C$7,$C$5)*-1,0))</f>
        <v>421.511796178119</v>
      </c>
      <c r="E208" s="231" t="n">
        <f aca="false">D208+'Coûts et rendement'!$I$15</f>
        <v>436.936639511452</v>
      </c>
      <c r="F208" s="62" t="n">
        <f aca="false">C208*$C$9</f>
        <v>13.9834818978555</v>
      </c>
      <c r="G208" s="62" t="n">
        <f aca="false">D208-F208</f>
        <v>407.528314280264</v>
      </c>
      <c r="H208" s="62" t="n">
        <f aca="false">C208-G208</f>
        <v>18237.1142161938</v>
      </c>
      <c r="I208" s="233" t="n">
        <f aca="false">I207+G208</f>
        <v>74311.9457838062</v>
      </c>
      <c r="J208" s="233" t="n">
        <f aca="false">J207+F208</f>
        <v>8304.36626710518</v>
      </c>
      <c r="N208" s="234"/>
    </row>
    <row r="209" customFormat="false" ht="15.75" hidden="false" customHeight="false" outlineLevel="0" collapsed="false">
      <c r="B209" s="229" t="n">
        <f aca="false">IF(B208=($C$6*12+1),"FIN DU PRET",B208+1)</f>
        <v>197</v>
      </c>
      <c r="C209" s="62" t="n">
        <f aca="false">IF(H208&lt;0,"FIN DU PRET",H208)</f>
        <v>18237.1142161938</v>
      </c>
      <c r="D209" s="230" t="n">
        <f aca="false">IF(C209="FIN DU PRÊT","FIN DU PRET",IF('Coûts et rendement'!$C$13="Oui",PMT($C$9,$C$7,$C$5)*-1,0))</f>
        <v>421.511796178119</v>
      </c>
      <c r="E209" s="231" t="n">
        <f aca="false">D209+'Coûts et rendement'!$I$15</f>
        <v>436.936639511452</v>
      </c>
      <c r="F209" s="62" t="n">
        <f aca="false">C209*$C$9</f>
        <v>13.6778356621454</v>
      </c>
      <c r="G209" s="62" t="n">
        <f aca="false">D209-F209</f>
        <v>407.833960515974</v>
      </c>
      <c r="H209" s="62" t="n">
        <f aca="false">C209-G209</f>
        <v>17829.2802556778</v>
      </c>
      <c r="I209" s="233" t="n">
        <f aca="false">I208+G209</f>
        <v>74719.7797443221</v>
      </c>
      <c r="J209" s="233" t="n">
        <f aca="false">J208+F209</f>
        <v>8318.04410276733</v>
      </c>
      <c r="N209" s="234"/>
    </row>
    <row r="210" customFormat="false" ht="15.75" hidden="false" customHeight="false" outlineLevel="0" collapsed="false">
      <c r="B210" s="229" t="n">
        <f aca="false">IF(B209=($C$6*12+1),"FIN DU PRET",B209+1)</f>
        <v>198</v>
      </c>
      <c r="C210" s="62" t="n">
        <f aca="false">IF(H209&lt;0,"FIN DU PRET",H209)</f>
        <v>17829.2802556778</v>
      </c>
      <c r="D210" s="230" t="n">
        <f aca="false">IF(C210="FIN DU PRÊT","FIN DU PRET",IF('Coûts et rendement'!$C$13="Oui",PMT($C$9,$C$7,$C$5)*-1,0))</f>
        <v>421.511796178119</v>
      </c>
      <c r="E210" s="231" t="n">
        <f aca="false">D210+'Coûts et rendement'!$I$15</f>
        <v>436.936639511452</v>
      </c>
      <c r="F210" s="62" t="n">
        <f aca="false">C210*$C$9</f>
        <v>13.3719601917584</v>
      </c>
      <c r="G210" s="62" t="n">
        <f aca="false">D210-F210</f>
        <v>408.139835986361</v>
      </c>
      <c r="H210" s="62" t="n">
        <f aca="false">C210-G210</f>
        <v>17421.1404196915</v>
      </c>
      <c r="I210" s="233" t="n">
        <f aca="false">I209+G210</f>
        <v>75127.9195803085</v>
      </c>
      <c r="J210" s="233" t="n">
        <f aca="false">J209+F210</f>
        <v>8331.41606295908</v>
      </c>
      <c r="N210" s="234"/>
    </row>
    <row r="211" customFormat="false" ht="15.75" hidden="false" customHeight="false" outlineLevel="0" collapsed="false">
      <c r="B211" s="229" t="n">
        <f aca="false">IF(B210=($C$6*12+1),"FIN DU PRET",B210+1)</f>
        <v>199</v>
      </c>
      <c r="C211" s="62" t="n">
        <f aca="false">IF(H210&lt;0,"FIN DU PRET",H210)</f>
        <v>17421.1404196915</v>
      </c>
      <c r="D211" s="230" t="n">
        <f aca="false">IF(C211="FIN DU PRÊT","FIN DU PRET",IF('Coûts et rendement'!$C$13="Oui",PMT($C$9,$C$7,$C$5)*-1,0))</f>
        <v>421.511796178119</v>
      </c>
      <c r="E211" s="231" t="n">
        <f aca="false">D211+'Coûts et rendement'!$I$15</f>
        <v>436.936639511452</v>
      </c>
      <c r="F211" s="62" t="n">
        <f aca="false">C211*$C$9</f>
        <v>13.0658553147686</v>
      </c>
      <c r="G211" s="62" t="n">
        <f aca="false">D211-F211</f>
        <v>408.44594086335</v>
      </c>
      <c r="H211" s="62" t="n">
        <f aca="false">C211-G211</f>
        <v>17012.6944788281</v>
      </c>
      <c r="I211" s="233" t="n">
        <f aca="false">I210+G211</f>
        <v>75536.3655211718</v>
      </c>
      <c r="J211" s="233" t="n">
        <f aca="false">J210+F211</f>
        <v>8344.48191827385</v>
      </c>
      <c r="N211" s="234"/>
    </row>
    <row r="212" customFormat="false" ht="15.75" hidden="false" customHeight="false" outlineLevel="0" collapsed="false">
      <c r="B212" s="229" t="n">
        <f aca="false">IF(B211=($C$6*12+1),"FIN DU PRET",B211+1)</f>
        <v>200</v>
      </c>
      <c r="C212" s="62" t="n">
        <f aca="false">IF(H211&lt;0,"FIN DU PRET",H211)</f>
        <v>17012.6944788281</v>
      </c>
      <c r="D212" s="230" t="n">
        <f aca="false">IF(C212="FIN DU PRÊT","FIN DU PRET",IF('Coûts et rendement'!$C$13="Oui",PMT($C$9,$C$7,$C$5)*-1,0))</f>
        <v>421.511796178119</v>
      </c>
      <c r="E212" s="231" t="n">
        <f aca="false">D212+'Coûts et rendement'!$I$15</f>
        <v>436.936639511452</v>
      </c>
      <c r="F212" s="62" t="n">
        <f aca="false">C212*$C$9</f>
        <v>12.7595208591211</v>
      </c>
      <c r="G212" s="62" t="n">
        <f aca="false">D212-F212</f>
        <v>408.752275318998</v>
      </c>
      <c r="H212" s="62" t="n">
        <f aca="false">C212-G212</f>
        <v>16603.9422035091</v>
      </c>
      <c r="I212" s="233" t="n">
        <f aca="false">I211+G212</f>
        <v>75945.1177964908</v>
      </c>
      <c r="J212" s="233" t="n">
        <f aca="false">J211+F212</f>
        <v>8357.24143913297</v>
      </c>
      <c r="N212" s="234"/>
    </row>
    <row r="213" customFormat="false" ht="15.75" hidden="false" customHeight="false" outlineLevel="0" collapsed="false">
      <c r="B213" s="229" t="n">
        <f aca="false">IF(B212=($C$6*12+1),"FIN DU PRET",B212+1)</f>
        <v>201</v>
      </c>
      <c r="C213" s="62" t="n">
        <f aca="false">IF(H212&lt;0,"FIN DU PRET",H212)</f>
        <v>16603.9422035091</v>
      </c>
      <c r="D213" s="230" t="n">
        <f aca="false">IF(C213="FIN DU PRÊT","FIN DU PRET",IF('Coûts et rendement'!$C$13="Oui",PMT($C$9,$C$7,$C$5)*-1,0))</f>
        <v>421.511796178119</v>
      </c>
      <c r="E213" s="231" t="n">
        <f aca="false">D213+'Coûts et rendement'!$I$15</f>
        <v>436.936639511452</v>
      </c>
      <c r="F213" s="62" t="n">
        <f aca="false">C213*$C$9</f>
        <v>12.4529566526318</v>
      </c>
      <c r="G213" s="62" t="n">
        <f aca="false">D213-F213</f>
        <v>409.058839525487</v>
      </c>
      <c r="H213" s="62" t="n">
        <f aca="false">C213-G213</f>
        <v>16194.8833639836</v>
      </c>
      <c r="I213" s="233" t="n">
        <f aca="false">I212+G213</f>
        <v>76354.1766360163</v>
      </c>
      <c r="J213" s="233" t="n">
        <f aca="false">J212+F213</f>
        <v>8369.69439578561</v>
      </c>
      <c r="N213" s="234"/>
    </row>
    <row r="214" customFormat="false" ht="15.75" hidden="false" customHeight="false" outlineLevel="0" collapsed="false">
      <c r="B214" s="229" t="n">
        <f aca="false">IF(B213=($C$6*12+1),"FIN DU PRET",B213+1)</f>
        <v>202</v>
      </c>
      <c r="C214" s="62" t="n">
        <f aca="false">IF(H213&lt;0,"FIN DU PRET",H213)</f>
        <v>16194.8833639836</v>
      </c>
      <c r="D214" s="230" t="n">
        <f aca="false">IF(C214="FIN DU PRÊT","FIN DU PRET",IF('Coûts et rendement'!$C$13="Oui",PMT($C$9,$C$7,$C$5)*-1,0))</f>
        <v>421.511796178119</v>
      </c>
      <c r="E214" s="231" t="n">
        <f aca="false">D214+'Coûts et rendement'!$I$15</f>
        <v>436.936639511452</v>
      </c>
      <c r="F214" s="62" t="n">
        <f aca="false">C214*$C$9</f>
        <v>12.1461625229877</v>
      </c>
      <c r="G214" s="62" t="n">
        <f aca="false">D214-F214</f>
        <v>409.365633655131</v>
      </c>
      <c r="H214" s="62" t="n">
        <f aca="false">C214-G214</f>
        <v>15785.5177303285</v>
      </c>
      <c r="I214" s="233" t="n">
        <f aca="false">I213+G214</f>
        <v>76763.5422696715</v>
      </c>
      <c r="J214" s="233" t="n">
        <f aca="false">J213+F214</f>
        <v>8381.84055830859</v>
      </c>
      <c r="N214" s="234"/>
    </row>
    <row r="215" customFormat="false" ht="15.75" hidden="false" customHeight="false" outlineLevel="0" collapsed="false">
      <c r="B215" s="229" t="n">
        <f aca="false">IF(B214=($C$6*12+1),"FIN DU PRET",B214+1)</f>
        <v>203</v>
      </c>
      <c r="C215" s="62" t="n">
        <f aca="false">IF(H214&lt;0,"FIN DU PRET",H214)</f>
        <v>15785.5177303285</v>
      </c>
      <c r="D215" s="230" t="n">
        <f aca="false">IF(C215="FIN DU PRÊT","FIN DU PRET",IF('Coûts et rendement'!$C$13="Oui",PMT($C$9,$C$7,$C$5)*-1,0))</f>
        <v>421.511796178119</v>
      </c>
      <c r="E215" s="231" t="n">
        <f aca="false">D215+'Coûts et rendement'!$I$15</f>
        <v>436.936639511452</v>
      </c>
      <c r="F215" s="62" t="n">
        <f aca="false">C215*$C$9</f>
        <v>11.8391382977464</v>
      </c>
      <c r="G215" s="62" t="n">
        <f aca="false">D215-F215</f>
        <v>409.672657880373</v>
      </c>
      <c r="H215" s="62" t="n">
        <f aca="false">C215-G215</f>
        <v>15375.8450724481</v>
      </c>
      <c r="I215" s="233" t="n">
        <f aca="false">I214+G215</f>
        <v>77173.2149275518</v>
      </c>
      <c r="J215" s="233" t="n">
        <f aca="false">J214+F215</f>
        <v>8393.67969660634</v>
      </c>
      <c r="N215" s="234"/>
    </row>
    <row r="216" customFormat="false" ht="15.75" hidden="false" customHeight="false" outlineLevel="0" collapsed="false">
      <c r="B216" s="229" t="n">
        <f aca="false">IF(B215=($C$6*12+1),"FIN DU PRET",B215+1)</f>
        <v>204</v>
      </c>
      <c r="C216" s="62" t="n">
        <f aca="false">IF(H215&lt;0,"FIN DU PRET",H215)</f>
        <v>15375.8450724481</v>
      </c>
      <c r="D216" s="230" t="n">
        <f aca="false">IF(C216="FIN DU PRÊT","FIN DU PRET",IF('Coûts et rendement'!$C$13="Oui",PMT($C$9,$C$7,$C$5)*-1,0))</f>
        <v>421.511796178119</v>
      </c>
      <c r="E216" s="231" t="n">
        <f aca="false">D216+'Coûts et rendement'!$I$15</f>
        <v>436.936639511452</v>
      </c>
      <c r="F216" s="62" t="n">
        <f aca="false">C216*$C$9</f>
        <v>11.5318838043361</v>
      </c>
      <c r="G216" s="62" t="n">
        <f aca="false">D216-F216</f>
        <v>409.979912373783</v>
      </c>
      <c r="H216" s="62" t="n">
        <f aca="false">C216-G216</f>
        <v>14965.8651600743</v>
      </c>
      <c r="I216" s="233" t="n">
        <f aca="false">I215+G216</f>
        <v>77583.1948399256</v>
      </c>
      <c r="J216" s="233" t="n">
        <f aca="false">J215+F216</f>
        <v>8405.21158041068</v>
      </c>
      <c r="N216" s="234"/>
    </row>
    <row r="217" customFormat="false" ht="15.75" hidden="false" customHeight="false" outlineLevel="0" collapsed="false">
      <c r="B217" s="229" t="n">
        <f aca="false">IF(B216=($C$6*12+1),"FIN DU PRET",B216+1)</f>
        <v>205</v>
      </c>
      <c r="C217" s="62" t="n">
        <f aca="false">IF(H216&lt;0,"FIN DU PRET",H216)</f>
        <v>14965.8651600743</v>
      </c>
      <c r="D217" s="230" t="n">
        <f aca="false">IF(C217="FIN DU PRÊT","FIN DU PRET",IF('Coûts et rendement'!$C$13="Oui",PMT($C$9,$C$7,$C$5)*-1,0))</f>
        <v>421.511796178119</v>
      </c>
      <c r="E217" s="231" t="n">
        <f aca="false">D217+'Coûts et rendement'!$I$15</f>
        <v>436.936639511452</v>
      </c>
      <c r="F217" s="62" t="n">
        <f aca="false">C217*$C$9</f>
        <v>11.2243988700558</v>
      </c>
      <c r="G217" s="62" t="n">
        <f aca="false">D217-F217</f>
        <v>410.287397308063</v>
      </c>
      <c r="H217" s="62" t="n">
        <f aca="false">C217-G217</f>
        <v>14555.5777627663</v>
      </c>
      <c r="I217" s="233" t="n">
        <f aca="false">I216+G217</f>
        <v>77993.4822372337</v>
      </c>
      <c r="J217" s="233" t="n">
        <f aca="false">J216+F217</f>
        <v>8416.43597928073</v>
      </c>
      <c r="N217" s="234"/>
    </row>
    <row r="218" customFormat="false" ht="15.75" hidden="false" customHeight="false" outlineLevel="0" collapsed="false">
      <c r="B218" s="229" t="n">
        <f aca="false">IF(B217=($C$6*12+1),"FIN DU PRET",B217+1)</f>
        <v>206</v>
      </c>
      <c r="C218" s="62" t="n">
        <f aca="false">IF(H217&lt;0,"FIN DU PRET",H217)</f>
        <v>14555.5777627663</v>
      </c>
      <c r="D218" s="230" t="n">
        <f aca="false">IF(C218="FIN DU PRÊT","FIN DU PRET",IF('Coûts et rendement'!$C$13="Oui",PMT($C$9,$C$7,$C$5)*-1,0))</f>
        <v>421.511796178119</v>
      </c>
      <c r="E218" s="231" t="n">
        <f aca="false">D218+'Coûts et rendement'!$I$15</f>
        <v>436.936639511452</v>
      </c>
      <c r="F218" s="62" t="n">
        <f aca="false">C218*$C$9</f>
        <v>10.9166833220747</v>
      </c>
      <c r="G218" s="62" t="n">
        <f aca="false">D218-F218</f>
        <v>410.595112856044</v>
      </c>
      <c r="H218" s="62" t="n">
        <f aca="false">C218-G218</f>
        <v>14144.9826499102</v>
      </c>
      <c r="I218" s="233" t="n">
        <f aca="false">I217+G218</f>
        <v>78404.0773500897</v>
      </c>
      <c r="J218" s="233" t="n">
        <f aca="false">J217+F218</f>
        <v>8427.35266260281</v>
      </c>
      <c r="N218" s="234"/>
    </row>
    <row r="219" customFormat="false" ht="15.75" hidden="false" customHeight="false" outlineLevel="0" collapsed="false">
      <c r="B219" s="229" t="n">
        <f aca="false">IF(B218=($C$6*12+1),"FIN DU PRET",B218+1)</f>
        <v>207</v>
      </c>
      <c r="C219" s="62" t="n">
        <f aca="false">IF(H218&lt;0,"FIN DU PRET",H218)</f>
        <v>14144.9826499102</v>
      </c>
      <c r="D219" s="230" t="n">
        <f aca="false">IF(C219="FIN DU PRÊT","FIN DU PRET",IF('Coûts et rendement'!$C$13="Oui",PMT($C$9,$C$7,$C$5)*-1,0))</f>
        <v>421.511796178119</v>
      </c>
      <c r="E219" s="231" t="n">
        <f aca="false">D219+'Coûts et rendement'!$I$15</f>
        <v>436.936639511452</v>
      </c>
      <c r="F219" s="62" t="n">
        <f aca="false">C219*$C$9</f>
        <v>10.6087369874327</v>
      </c>
      <c r="G219" s="62" t="n">
        <f aca="false">D219-F219</f>
        <v>410.903059190686</v>
      </c>
      <c r="H219" s="62" t="n">
        <f aca="false">C219-G219</f>
        <v>13734.0795907196</v>
      </c>
      <c r="I219" s="233" t="n">
        <f aca="false">I218+G219</f>
        <v>78814.9804092804</v>
      </c>
      <c r="J219" s="233" t="n">
        <f aca="false">J218+F219</f>
        <v>8437.96139959024</v>
      </c>
      <c r="N219" s="234"/>
    </row>
    <row r="220" customFormat="false" ht="15.75" hidden="false" customHeight="false" outlineLevel="0" collapsed="false">
      <c r="B220" s="229" t="n">
        <f aca="false">IF(B219=($C$6*12+1),"FIN DU PRET",B219+1)</f>
        <v>208</v>
      </c>
      <c r="C220" s="62" t="n">
        <f aca="false">IF(H219&lt;0,"FIN DU PRET",H219)</f>
        <v>13734.0795907196</v>
      </c>
      <c r="D220" s="230" t="n">
        <f aca="false">IF(C220="FIN DU PRÊT","FIN DU PRET",IF('Coûts et rendement'!$C$13="Oui",PMT($C$9,$C$7,$C$5)*-1,0))</f>
        <v>421.511796178119</v>
      </c>
      <c r="E220" s="231" t="n">
        <f aca="false">D220+'Coûts et rendement'!$I$15</f>
        <v>436.936639511452</v>
      </c>
      <c r="F220" s="62" t="n">
        <f aca="false">C220*$C$9</f>
        <v>10.3005596930397</v>
      </c>
      <c r="G220" s="62" t="n">
        <f aca="false">D220-F220</f>
        <v>411.211236485079</v>
      </c>
      <c r="H220" s="62" t="n">
        <f aca="false">C220-G220</f>
        <v>13322.8683542345</v>
      </c>
      <c r="I220" s="233" t="n">
        <f aca="false">I219+G220</f>
        <v>79226.1916457655</v>
      </c>
      <c r="J220" s="233" t="n">
        <f aca="false">J219+F220</f>
        <v>8448.26195928328</v>
      </c>
      <c r="N220" s="234"/>
    </row>
    <row r="221" customFormat="false" ht="15.75" hidden="false" customHeight="false" outlineLevel="0" collapsed="false">
      <c r="B221" s="229" t="n">
        <f aca="false">IF(B220=($C$6*12+1),"FIN DU PRET",B220+1)</f>
        <v>209</v>
      </c>
      <c r="C221" s="62" t="n">
        <f aca="false">IF(H220&lt;0,"FIN DU PRET",H220)</f>
        <v>13322.8683542345</v>
      </c>
      <c r="D221" s="230" t="n">
        <f aca="false">IF(C221="FIN DU PRÊT","FIN DU PRET",IF('Coûts et rendement'!$C$13="Oui",PMT($C$9,$C$7,$C$5)*-1,0))</f>
        <v>421.511796178119</v>
      </c>
      <c r="E221" s="231" t="n">
        <f aca="false">D221+'Coûts et rendement'!$I$15</f>
        <v>436.936639511452</v>
      </c>
      <c r="F221" s="62" t="n">
        <f aca="false">C221*$C$9</f>
        <v>9.99215126567585</v>
      </c>
      <c r="G221" s="62" t="n">
        <f aca="false">D221-F221</f>
        <v>411.519644912443</v>
      </c>
      <c r="H221" s="62" t="n">
        <f aca="false">C221-G221</f>
        <v>12911.348709322</v>
      </c>
      <c r="I221" s="233" t="n">
        <f aca="false">I220+G221</f>
        <v>79637.7112906779</v>
      </c>
      <c r="J221" s="233" t="n">
        <f aca="false">J220+F221</f>
        <v>8458.25411054896</v>
      </c>
      <c r="N221" s="234"/>
    </row>
    <row r="222" customFormat="false" ht="15.75" hidden="false" customHeight="false" outlineLevel="0" collapsed="false">
      <c r="B222" s="229" t="n">
        <f aca="false">IF(B221=($C$6*12+1),"FIN DU PRET",B221+1)</f>
        <v>210</v>
      </c>
      <c r="C222" s="62" t="n">
        <f aca="false">IF(H221&lt;0,"FIN DU PRET",H221)</f>
        <v>12911.348709322</v>
      </c>
      <c r="D222" s="230" t="n">
        <f aca="false">IF(C222="FIN DU PRÊT","FIN DU PRET",IF('Coûts et rendement'!$C$13="Oui",PMT($C$9,$C$7,$C$5)*-1,0))</f>
        <v>421.511796178119</v>
      </c>
      <c r="E222" s="231" t="n">
        <f aca="false">D222+'Coûts et rendement'!$I$15</f>
        <v>436.936639511452</v>
      </c>
      <c r="F222" s="62" t="n">
        <f aca="false">C222*$C$9</f>
        <v>9.68351153199152</v>
      </c>
      <c r="G222" s="62" t="n">
        <f aca="false">D222-F222</f>
        <v>411.828284646128</v>
      </c>
      <c r="H222" s="62" t="n">
        <f aca="false">C222-G222</f>
        <v>12499.5204246759</v>
      </c>
      <c r="I222" s="233" t="n">
        <f aca="false">I221+G222</f>
        <v>80049.5395753241</v>
      </c>
      <c r="J222" s="233" t="n">
        <f aca="false">J221+F222</f>
        <v>8467.93762208095</v>
      </c>
      <c r="N222" s="234"/>
    </row>
    <row r="223" customFormat="false" ht="15.75" hidden="false" customHeight="false" outlineLevel="0" collapsed="false">
      <c r="B223" s="229" t="n">
        <f aca="false">IF(B222=($C$6*12+1),"FIN DU PRET",B222+1)</f>
        <v>211</v>
      </c>
      <c r="C223" s="62" t="n">
        <f aca="false">IF(H222&lt;0,"FIN DU PRET",H222)</f>
        <v>12499.5204246759</v>
      </c>
      <c r="D223" s="230" t="n">
        <f aca="false">IF(C223="FIN DU PRÊT","FIN DU PRET",IF('Coûts et rendement'!$C$13="Oui",PMT($C$9,$C$7,$C$5)*-1,0))</f>
        <v>421.511796178119</v>
      </c>
      <c r="E223" s="231" t="n">
        <f aca="false">D223+'Coûts et rendement'!$I$15</f>
        <v>436.936639511452</v>
      </c>
      <c r="F223" s="62" t="n">
        <f aca="false">C223*$C$9</f>
        <v>9.37464031850692</v>
      </c>
      <c r="G223" s="62" t="n">
        <f aca="false">D223-F223</f>
        <v>412.137155859612</v>
      </c>
      <c r="H223" s="62" t="n">
        <f aca="false">C223-G223</f>
        <v>12087.3832688163</v>
      </c>
      <c r="I223" s="233" t="n">
        <f aca="false">I222+G223</f>
        <v>80461.6767311837</v>
      </c>
      <c r="J223" s="233" t="n">
        <f aca="false">J222+F223</f>
        <v>8477.31226239945</v>
      </c>
      <c r="N223" s="234"/>
    </row>
    <row r="224" customFormat="false" ht="15.75" hidden="false" customHeight="false" outlineLevel="0" collapsed="false">
      <c r="B224" s="229" t="n">
        <f aca="false">IF(B223=($C$6*12+1),"FIN DU PRET",B223+1)</f>
        <v>212</v>
      </c>
      <c r="C224" s="62" t="n">
        <f aca="false">IF(H223&lt;0,"FIN DU PRET",H223)</f>
        <v>12087.3832688163</v>
      </c>
      <c r="D224" s="230" t="n">
        <f aca="false">IF(C224="FIN DU PRÊT","FIN DU PRET",IF('Coûts et rendement'!$C$13="Oui",PMT($C$9,$C$7,$C$5)*-1,0))</f>
        <v>421.511796178119</v>
      </c>
      <c r="E224" s="231" t="n">
        <f aca="false">D224+'Coûts et rendement'!$I$15</f>
        <v>436.936639511452</v>
      </c>
      <c r="F224" s="62" t="n">
        <f aca="false">C224*$C$9</f>
        <v>9.06553745161221</v>
      </c>
      <c r="G224" s="62" t="n">
        <f aca="false">D224-F224</f>
        <v>412.446258726507</v>
      </c>
      <c r="H224" s="62" t="n">
        <f aca="false">C224-G224</f>
        <v>11674.9370100898</v>
      </c>
      <c r="I224" s="233" t="n">
        <f aca="false">I223+G224</f>
        <v>80874.1229899102</v>
      </c>
      <c r="J224" s="233" t="n">
        <f aca="false">J223+F224</f>
        <v>8486.37779985107</v>
      </c>
      <c r="N224" s="234"/>
    </row>
    <row r="225" customFormat="false" ht="15.75" hidden="false" customHeight="false" outlineLevel="0" collapsed="false">
      <c r="B225" s="229" t="n">
        <f aca="false">IF(B224=($C$6*12+1),"FIN DU PRET",B224+1)</f>
        <v>213</v>
      </c>
      <c r="C225" s="62" t="n">
        <f aca="false">IF(H224&lt;0,"FIN DU PRET",H224)</f>
        <v>11674.9370100898</v>
      </c>
      <c r="D225" s="230" t="n">
        <f aca="false">IF(C225="FIN DU PRÊT","FIN DU PRET",IF('Coûts et rendement'!$C$13="Oui",PMT($C$9,$C$7,$C$5)*-1,0))</f>
        <v>421.511796178119</v>
      </c>
      <c r="E225" s="231" t="n">
        <f aca="false">D225+'Coûts et rendement'!$I$15</f>
        <v>436.936639511452</v>
      </c>
      <c r="F225" s="62" t="n">
        <f aca="false">C225*$C$9</f>
        <v>8.75620275756733</v>
      </c>
      <c r="G225" s="62" t="n">
        <f aca="false">D225-F225</f>
        <v>412.755593420552</v>
      </c>
      <c r="H225" s="62" t="n">
        <f aca="false">C225-G225</f>
        <v>11262.1814166692</v>
      </c>
      <c r="I225" s="233" t="n">
        <f aca="false">I224+G225</f>
        <v>81286.8785833307</v>
      </c>
      <c r="J225" s="233" t="n">
        <f aca="false">J224+F225</f>
        <v>8495.13400260864</v>
      </c>
      <c r="N225" s="234"/>
    </row>
    <row r="226" customFormat="false" ht="15.75" hidden="false" customHeight="false" outlineLevel="0" collapsed="false">
      <c r="B226" s="229" t="n">
        <f aca="false">IF(B225=($C$6*12+1),"FIN DU PRET",B225+1)</f>
        <v>214</v>
      </c>
      <c r="C226" s="62" t="n">
        <f aca="false">IF(H225&lt;0,"FIN DU PRET",H225)</f>
        <v>11262.1814166692</v>
      </c>
      <c r="D226" s="230" t="n">
        <f aca="false">IF(C226="FIN DU PRÊT","FIN DU PRET",IF('Coûts et rendement'!$C$13="Oui",PMT($C$9,$C$7,$C$5)*-1,0))</f>
        <v>421.511796178119</v>
      </c>
      <c r="E226" s="231" t="n">
        <f aca="false">D226+'Coûts et rendement'!$I$15</f>
        <v>436.936639511452</v>
      </c>
      <c r="F226" s="62" t="n">
        <f aca="false">C226*$C$9</f>
        <v>8.44663606250192</v>
      </c>
      <c r="G226" s="62" t="n">
        <f aca="false">D226-F226</f>
        <v>413.065160115617</v>
      </c>
      <c r="H226" s="62" t="n">
        <f aca="false">C226-G226</f>
        <v>10849.1162565536</v>
      </c>
      <c r="I226" s="233" t="n">
        <f aca="false">I225+G226</f>
        <v>81699.9437434463</v>
      </c>
      <c r="J226" s="233" t="n">
        <f aca="false">J225+F226</f>
        <v>8503.58063867114</v>
      </c>
      <c r="N226" s="234"/>
    </row>
    <row r="227" customFormat="false" ht="15.75" hidden="false" customHeight="false" outlineLevel="0" collapsed="false">
      <c r="B227" s="229" t="n">
        <f aca="false">IF(B226=($C$6*12+1),"FIN DU PRET",B226+1)</f>
        <v>215</v>
      </c>
      <c r="C227" s="62" t="n">
        <f aca="false">IF(H226&lt;0,"FIN DU PRET",H226)</f>
        <v>10849.1162565536</v>
      </c>
      <c r="D227" s="230" t="n">
        <f aca="false">IF(C227="FIN DU PRÊT","FIN DU PRET",IF('Coûts et rendement'!$C$13="Oui",PMT($C$9,$C$7,$C$5)*-1,0))</f>
        <v>421.511796178119</v>
      </c>
      <c r="E227" s="231" t="n">
        <f aca="false">D227+'Coûts et rendement'!$I$15</f>
        <v>436.936639511452</v>
      </c>
      <c r="F227" s="62" t="n">
        <f aca="false">C227*$C$9</f>
        <v>8.13683719241521</v>
      </c>
      <c r="G227" s="62" t="n">
        <f aca="false">D227-F227</f>
        <v>413.374958985704</v>
      </c>
      <c r="H227" s="62" t="n">
        <f aca="false">C227-G227</f>
        <v>10435.7412975679</v>
      </c>
      <c r="I227" s="233" t="n">
        <f aca="false">I226+G227</f>
        <v>82113.318702432</v>
      </c>
      <c r="J227" s="233" t="n">
        <f aca="false">J226+F227</f>
        <v>8511.71747586355</v>
      </c>
      <c r="N227" s="234"/>
    </row>
    <row r="228" customFormat="false" ht="15.75" hidden="false" customHeight="false" outlineLevel="0" collapsed="false">
      <c r="B228" s="229" t="n">
        <f aca="false">IF(B227=($C$6*12+1),"FIN DU PRET",B227+1)</f>
        <v>216</v>
      </c>
      <c r="C228" s="62" t="n">
        <f aca="false">IF(H227&lt;0,"FIN DU PRET",H227)</f>
        <v>10435.7412975679</v>
      </c>
      <c r="D228" s="230" t="n">
        <f aca="false">IF(C228="FIN DU PRÊT","FIN DU PRET",IF('Coûts et rendement'!$C$13="Oui",PMT($C$9,$C$7,$C$5)*-1,0))</f>
        <v>421.511796178119</v>
      </c>
      <c r="E228" s="231" t="n">
        <f aca="false">D228+'Coûts et rendement'!$I$15</f>
        <v>436.936639511452</v>
      </c>
      <c r="F228" s="62" t="n">
        <f aca="false">C228*$C$9</f>
        <v>7.82680597317593</v>
      </c>
      <c r="G228" s="62" t="n">
        <f aca="false">D228-F228</f>
        <v>413.684990204943</v>
      </c>
      <c r="H228" s="62" t="n">
        <f aca="false">C228-G228</f>
        <v>10022.056307363</v>
      </c>
      <c r="I228" s="233" t="n">
        <f aca="false">I227+G228</f>
        <v>82527.003692637</v>
      </c>
      <c r="J228" s="233" t="n">
        <f aca="false">J227+F228</f>
        <v>8519.54428183673</v>
      </c>
      <c r="N228" s="234"/>
    </row>
    <row r="229" customFormat="false" ht="15.75" hidden="false" customHeight="false" outlineLevel="0" collapsed="false">
      <c r="B229" s="229" t="n">
        <f aca="false">IF(B228=($C$6*12+1),"FIN DU PRET",B228+1)</f>
        <v>217</v>
      </c>
      <c r="C229" s="62" t="n">
        <f aca="false">IF(H228&lt;0,"FIN DU PRET",H228)</f>
        <v>10022.056307363</v>
      </c>
      <c r="D229" s="230" t="n">
        <f aca="false">IF(C229="FIN DU PRÊT","FIN DU PRET",IF('Coûts et rendement'!$C$13="Oui",PMT($C$9,$C$7,$C$5)*-1,0))</f>
        <v>421.511796178119</v>
      </c>
      <c r="E229" s="231" t="n">
        <f aca="false">D229+'Coûts et rendement'!$I$15</f>
        <v>436.936639511452</v>
      </c>
      <c r="F229" s="62" t="n">
        <f aca="false">C229*$C$9</f>
        <v>7.51654223052222</v>
      </c>
      <c r="G229" s="62" t="n">
        <f aca="false">D229-F229</f>
        <v>413.995253947597</v>
      </c>
      <c r="H229" s="62" t="n">
        <f aca="false">C229-G229</f>
        <v>9608.06105341537</v>
      </c>
      <c r="I229" s="233" t="n">
        <f aca="false">I228+G229</f>
        <v>82940.9989465846</v>
      </c>
      <c r="J229" s="233" t="n">
        <f aca="false">J228+F229</f>
        <v>8527.06082406725</v>
      </c>
      <c r="N229" s="234"/>
    </row>
    <row r="230" customFormat="false" ht="15.75" hidden="false" customHeight="false" outlineLevel="0" collapsed="false">
      <c r="B230" s="229" t="n">
        <f aca="false">IF(B229=($C$6*12+1),"FIN DU PRET",B229+1)</f>
        <v>218</v>
      </c>
      <c r="C230" s="62" t="n">
        <f aca="false">IF(H229&lt;0,"FIN DU PRET",H229)</f>
        <v>9608.06105341537</v>
      </c>
      <c r="D230" s="230" t="n">
        <f aca="false">IF(C230="FIN DU PRÊT","FIN DU PRET",IF('Coûts et rendement'!$C$13="Oui",PMT($C$9,$C$7,$C$5)*-1,0))</f>
        <v>421.511796178119</v>
      </c>
      <c r="E230" s="231" t="n">
        <f aca="false">D230+'Coûts et rendement'!$I$15</f>
        <v>436.936639511452</v>
      </c>
      <c r="F230" s="62" t="n">
        <f aca="false">C230*$C$9</f>
        <v>7.20604579006153</v>
      </c>
      <c r="G230" s="62" t="n">
        <f aca="false">D230-F230</f>
        <v>414.305750388058</v>
      </c>
      <c r="H230" s="62" t="n">
        <f aca="false">C230-G230</f>
        <v>9193.75530302731</v>
      </c>
      <c r="I230" s="233" t="n">
        <f aca="false">I229+G230</f>
        <v>83355.3046969726</v>
      </c>
      <c r="J230" s="233" t="n">
        <f aca="false">J229+F230</f>
        <v>8534.26686985731</v>
      </c>
      <c r="N230" s="234"/>
    </row>
    <row r="231" customFormat="false" ht="15.75" hidden="false" customHeight="false" outlineLevel="0" collapsed="false">
      <c r="B231" s="229" t="n">
        <f aca="false">IF(B230=($C$6*12+1),"FIN DU PRET",B230+1)</f>
        <v>219</v>
      </c>
      <c r="C231" s="62" t="n">
        <f aca="false">IF(H230&lt;0,"FIN DU PRET",H230)</f>
        <v>9193.75530302731</v>
      </c>
      <c r="D231" s="230" t="n">
        <f aca="false">IF(C231="FIN DU PRÊT","FIN DU PRET",IF('Coûts et rendement'!$C$13="Oui",PMT($C$9,$C$7,$C$5)*-1,0))</f>
        <v>421.511796178119</v>
      </c>
      <c r="E231" s="231" t="n">
        <f aca="false">D231+'Coûts et rendement'!$I$15</f>
        <v>436.936639511452</v>
      </c>
      <c r="F231" s="62" t="n">
        <f aca="false">C231*$C$9</f>
        <v>6.89531647727048</v>
      </c>
      <c r="G231" s="62" t="n">
        <f aca="false">D231-F231</f>
        <v>414.616479700849</v>
      </c>
      <c r="H231" s="62" t="n">
        <f aca="false">C231-G231</f>
        <v>8779.13882332646</v>
      </c>
      <c r="I231" s="233" t="n">
        <f aca="false">I230+G231</f>
        <v>83769.9211766735</v>
      </c>
      <c r="J231" s="233" t="n">
        <f aca="false">J230+F231</f>
        <v>8541.16218633458</v>
      </c>
      <c r="N231" s="234"/>
    </row>
    <row r="232" customFormat="false" ht="15.75" hidden="false" customHeight="false" outlineLevel="0" collapsed="false">
      <c r="B232" s="229" t="n">
        <f aca="false">IF(B231=($C$6*12+1),"FIN DU PRET",B231+1)</f>
        <v>220</v>
      </c>
      <c r="C232" s="62" t="n">
        <f aca="false">IF(H231&lt;0,"FIN DU PRET",H231)</f>
        <v>8779.13882332646</v>
      </c>
      <c r="D232" s="230" t="n">
        <f aca="false">IF(C232="FIN DU PRÊT","FIN DU PRET",IF('Coûts et rendement'!$C$13="Oui",PMT($C$9,$C$7,$C$5)*-1,0))</f>
        <v>421.511796178119</v>
      </c>
      <c r="E232" s="231" t="n">
        <f aca="false">D232+'Coûts et rendement'!$I$15</f>
        <v>436.936639511452</v>
      </c>
      <c r="F232" s="62" t="n">
        <f aca="false">C232*$C$9</f>
        <v>6.58435411749485</v>
      </c>
      <c r="G232" s="62" t="n">
        <f aca="false">D232-F232</f>
        <v>414.927442060624</v>
      </c>
      <c r="H232" s="62" t="n">
        <f aca="false">C232-G232</f>
        <v>8364.21138126584</v>
      </c>
      <c r="I232" s="233" t="n">
        <f aca="false">I231+G232</f>
        <v>84184.8486187341</v>
      </c>
      <c r="J232" s="233" t="n">
        <f aca="false">J231+F232</f>
        <v>8547.74654045207</v>
      </c>
      <c r="N232" s="234"/>
    </row>
    <row r="233" customFormat="false" ht="15.75" hidden="false" customHeight="false" outlineLevel="0" collapsed="false">
      <c r="B233" s="229" t="n">
        <f aca="false">IF(B232=($C$6*12+1),"FIN DU PRET",B232+1)</f>
        <v>221</v>
      </c>
      <c r="C233" s="62" t="n">
        <f aca="false">IF(H232&lt;0,"FIN DU PRET",H232)</f>
        <v>8364.21138126584</v>
      </c>
      <c r="D233" s="230" t="n">
        <f aca="false">IF(C233="FIN DU PRÊT","FIN DU PRET",IF('Coûts et rendement'!$C$13="Oui",PMT($C$9,$C$7,$C$5)*-1,0))</f>
        <v>421.511796178119</v>
      </c>
      <c r="E233" s="231" t="n">
        <f aca="false">D233+'Coûts et rendement'!$I$15</f>
        <v>436.936639511452</v>
      </c>
      <c r="F233" s="62" t="n">
        <f aca="false">C233*$C$9</f>
        <v>6.27315853594938</v>
      </c>
      <c r="G233" s="62" t="n">
        <f aca="false">D233-F233</f>
        <v>415.23863764217</v>
      </c>
      <c r="H233" s="62" t="n">
        <f aca="false">C233-G233</f>
        <v>7948.97274362367</v>
      </c>
      <c r="I233" s="233" t="n">
        <f aca="false">I232+G233</f>
        <v>84600.0872563763</v>
      </c>
      <c r="J233" s="233" t="n">
        <f aca="false">J232+F233</f>
        <v>8554.01969898802</v>
      </c>
      <c r="N233" s="234"/>
    </row>
    <row r="234" customFormat="false" ht="15.75" hidden="false" customHeight="false" outlineLevel="0" collapsed="false">
      <c r="B234" s="229" t="n">
        <f aca="false">IF(B233=($C$6*12+1),"FIN DU PRET",B233+1)</f>
        <v>222</v>
      </c>
      <c r="C234" s="62" t="n">
        <f aca="false">IF(H233&lt;0,"FIN DU PRET",H233)</f>
        <v>7948.97274362367</v>
      </c>
      <c r="D234" s="230" t="n">
        <f aca="false">IF(C234="FIN DU PRÊT","FIN DU PRET",IF('Coûts et rendement'!$C$13="Oui",PMT($C$9,$C$7,$C$5)*-1,0))</f>
        <v>421.511796178119</v>
      </c>
      <c r="E234" s="231" t="n">
        <f aca="false">D234+'Coûts et rendement'!$I$15</f>
        <v>436.936639511452</v>
      </c>
      <c r="F234" s="62" t="n">
        <f aca="false">C234*$C$9</f>
        <v>5.96172955771775</v>
      </c>
      <c r="G234" s="62" t="n">
        <f aca="false">D234-F234</f>
        <v>415.550066620401</v>
      </c>
      <c r="H234" s="62" t="n">
        <f aca="false">C234-G234</f>
        <v>7533.42267700327</v>
      </c>
      <c r="I234" s="233" t="n">
        <f aca="false">I233+G234</f>
        <v>85015.6373229967</v>
      </c>
      <c r="J234" s="233" t="n">
        <f aca="false">J233+F234</f>
        <v>8559.98142854574</v>
      </c>
      <c r="N234" s="234"/>
    </row>
    <row r="235" customFormat="false" ht="15.75" hidden="false" customHeight="false" outlineLevel="0" collapsed="false">
      <c r="B235" s="229" t="n">
        <f aca="false">IF(B234=($C$6*12+1),"FIN DU PRET",B234+1)</f>
        <v>223</v>
      </c>
      <c r="C235" s="62" t="n">
        <f aca="false">IF(H234&lt;0,"FIN DU PRET",H234)</f>
        <v>7533.42267700327</v>
      </c>
      <c r="D235" s="230" t="n">
        <f aca="false">IF(C235="FIN DU PRÊT","FIN DU PRET",IF('Coûts et rendement'!$C$13="Oui",PMT($C$9,$C$7,$C$5)*-1,0))</f>
        <v>421.511796178119</v>
      </c>
      <c r="E235" s="231" t="n">
        <f aca="false">D235+'Coûts et rendement'!$I$15</f>
        <v>436.936639511452</v>
      </c>
      <c r="F235" s="62" t="n">
        <f aca="false">C235*$C$9</f>
        <v>5.65006700775245</v>
      </c>
      <c r="G235" s="62" t="n">
        <f aca="false">D235-F235</f>
        <v>415.861729170367</v>
      </c>
      <c r="H235" s="62" t="n">
        <f aca="false">C235-G235</f>
        <v>7117.5609478329</v>
      </c>
      <c r="I235" s="233" t="n">
        <f aca="false">I234+G235</f>
        <v>85431.4990521671</v>
      </c>
      <c r="J235" s="233" t="n">
        <f aca="false">J234+F235</f>
        <v>8565.63149555349</v>
      </c>
      <c r="N235" s="234"/>
    </row>
    <row r="236" customFormat="false" ht="15.75" hidden="false" customHeight="false" outlineLevel="0" collapsed="false">
      <c r="B236" s="229" t="n">
        <f aca="false">IF(B235=($C$6*12+1),"FIN DU PRET",B235+1)</f>
        <v>224</v>
      </c>
      <c r="C236" s="62" t="n">
        <f aca="false">IF(H235&lt;0,"FIN DU PRET",H235)</f>
        <v>7117.5609478329</v>
      </c>
      <c r="D236" s="230" t="n">
        <f aca="false">IF(C236="FIN DU PRÊT","FIN DU PRET",IF('Coûts et rendement'!$C$13="Oui",PMT($C$9,$C$7,$C$5)*-1,0))</f>
        <v>421.511796178119</v>
      </c>
      <c r="E236" s="231" t="n">
        <f aca="false">D236+'Coûts et rendement'!$I$15</f>
        <v>436.936639511452</v>
      </c>
      <c r="F236" s="62" t="n">
        <f aca="false">C236*$C$9</f>
        <v>5.33817071087467</v>
      </c>
      <c r="G236" s="62" t="n">
        <f aca="false">D236-F236</f>
        <v>416.173625467244</v>
      </c>
      <c r="H236" s="62" t="n">
        <f aca="false">C236-G236</f>
        <v>6701.38732236566</v>
      </c>
      <c r="I236" s="233" t="n">
        <f aca="false">I235+G236</f>
        <v>85847.6726776343</v>
      </c>
      <c r="J236" s="233" t="n">
        <f aca="false">J235+F236</f>
        <v>8570.96966626437</v>
      </c>
      <c r="N236" s="234"/>
    </row>
    <row r="237" customFormat="false" ht="15.75" hidden="false" customHeight="false" outlineLevel="0" collapsed="false">
      <c r="B237" s="229" t="n">
        <f aca="false">IF(B236=($C$6*12+1),"FIN DU PRET",B236+1)</f>
        <v>225</v>
      </c>
      <c r="C237" s="62" t="n">
        <f aca="false">IF(H236&lt;0,"FIN DU PRET",H236)</f>
        <v>6701.38732236566</v>
      </c>
      <c r="D237" s="230" t="n">
        <f aca="false">IF(C237="FIN DU PRÊT","FIN DU PRET",IF('Coûts et rendement'!$C$13="Oui",PMT($C$9,$C$7,$C$5)*-1,0))</f>
        <v>421.511796178119</v>
      </c>
      <c r="E237" s="231" t="n">
        <f aca="false">D237+'Coûts et rendement'!$I$15</f>
        <v>436.936639511452</v>
      </c>
      <c r="F237" s="62" t="n">
        <f aca="false">C237*$C$9</f>
        <v>5.02604049177424</v>
      </c>
      <c r="G237" s="62" t="n">
        <f aca="false">D237-F237</f>
        <v>416.485755686345</v>
      </c>
      <c r="H237" s="62" t="n">
        <f aca="false">C237-G237</f>
        <v>6284.90156667931</v>
      </c>
      <c r="I237" s="233" t="n">
        <f aca="false">I236+G237</f>
        <v>86264.1584333206</v>
      </c>
      <c r="J237" s="233" t="n">
        <f aca="false">J236+F237</f>
        <v>8575.99570675614</v>
      </c>
      <c r="N237" s="234"/>
    </row>
    <row r="238" customFormat="false" ht="15.75" hidden="false" customHeight="false" outlineLevel="0" collapsed="false">
      <c r="B238" s="229" t="n">
        <f aca="false">IF(B237=($C$6*12+1),"FIN DU PRET",B237+1)</f>
        <v>226</v>
      </c>
      <c r="C238" s="62" t="n">
        <f aca="false">IF(H237&lt;0,"FIN DU PRET",H237)</f>
        <v>6284.90156667931</v>
      </c>
      <c r="D238" s="230" t="n">
        <f aca="false">IF(C238="FIN DU PRÊT","FIN DU PRET",IF('Coûts et rendement'!$C$13="Oui",PMT($C$9,$C$7,$C$5)*-1,0))</f>
        <v>421.511796178119</v>
      </c>
      <c r="E238" s="231" t="n">
        <f aca="false">D238+'Coûts et rendement'!$I$15</f>
        <v>436.936639511452</v>
      </c>
      <c r="F238" s="62" t="n">
        <f aca="false">C238*$C$9</f>
        <v>4.71367617500948</v>
      </c>
      <c r="G238" s="62" t="n">
        <f aca="false">D238-F238</f>
        <v>416.79812000311</v>
      </c>
      <c r="H238" s="62" t="n">
        <f aca="false">C238-G238</f>
        <v>5868.1034466762</v>
      </c>
      <c r="I238" s="233" t="n">
        <f aca="false">I237+G238</f>
        <v>86680.9565533237</v>
      </c>
      <c r="J238" s="233" t="n">
        <f aca="false">J237+F238</f>
        <v>8580.70938293115</v>
      </c>
      <c r="N238" s="234"/>
    </row>
    <row r="239" customFormat="false" ht="15.75" hidden="false" customHeight="false" outlineLevel="0" collapsed="false">
      <c r="B239" s="229" t="n">
        <f aca="false">IF(B238=($C$6*12+1),"FIN DU PRET",B238+1)</f>
        <v>227</v>
      </c>
      <c r="C239" s="62" t="n">
        <f aca="false">IF(H238&lt;0,"FIN DU PRET",H238)</f>
        <v>5868.1034466762</v>
      </c>
      <c r="D239" s="230" t="n">
        <f aca="false">IF(C239="FIN DU PRÊT","FIN DU PRET",IF('Coûts et rendement'!$C$13="Oui",PMT($C$9,$C$7,$C$5)*-1,0))</f>
        <v>421.511796178119</v>
      </c>
      <c r="E239" s="231" t="n">
        <f aca="false">D239+'Coûts et rendement'!$I$15</f>
        <v>436.936639511452</v>
      </c>
      <c r="F239" s="62" t="n">
        <f aca="false">C239*$C$9</f>
        <v>4.40107758500715</v>
      </c>
      <c r="G239" s="62" t="n">
        <f aca="false">D239-F239</f>
        <v>417.110718593112</v>
      </c>
      <c r="H239" s="62" t="n">
        <f aca="false">C239-G239</f>
        <v>5450.99272808309</v>
      </c>
      <c r="I239" s="233" t="n">
        <f aca="false">I238+G239</f>
        <v>87098.0672719169</v>
      </c>
      <c r="J239" s="233" t="n">
        <f aca="false">J238+F239</f>
        <v>8585.11046051616</v>
      </c>
      <c r="N239" s="234"/>
    </row>
    <row r="240" customFormat="false" ht="15.75" hidden="false" customHeight="false" outlineLevel="0" collapsed="false">
      <c r="B240" s="229" t="n">
        <f aca="false">IF(B239=($C$6*12+1),"FIN DU PRET",B239+1)</f>
        <v>228</v>
      </c>
      <c r="C240" s="62" t="n">
        <f aca="false">IF(H239&lt;0,"FIN DU PRET",H239)</f>
        <v>5450.99272808309</v>
      </c>
      <c r="D240" s="230" t="n">
        <f aca="false">IF(C240="FIN DU PRÊT","FIN DU PRET",IF('Coûts et rendement'!$C$13="Oui",PMT($C$9,$C$7,$C$5)*-1,0))</f>
        <v>421.511796178119</v>
      </c>
      <c r="E240" s="231" t="n">
        <f aca="false">D240+'Coûts et rendement'!$I$15</f>
        <v>436.936639511452</v>
      </c>
      <c r="F240" s="62" t="n">
        <f aca="false">C240*$C$9</f>
        <v>4.08824454606232</v>
      </c>
      <c r="G240" s="62" t="n">
        <f aca="false">D240-F240</f>
        <v>417.423551632057</v>
      </c>
      <c r="H240" s="62" t="n">
        <f aca="false">C240-G240</f>
        <v>5033.56917645103</v>
      </c>
      <c r="I240" s="233" t="n">
        <f aca="false">I239+G240</f>
        <v>87515.4908235489</v>
      </c>
      <c r="J240" s="233" t="n">
        <f aca="false">J239+F240</f>
        <v>8589.19870506222</v>
      </c>
      <c r="N240" s="234"/>
    </row>
    <row r="241" customFormat="false" ht="15.75" hidden="false" customHeight="false" outlineLevel="0" collapsed="false">
      <c r="B241" s="229" t="n">
        <f aca="false">IF(B240=($C$6*12+1),"FIN DU PRET",B240+1)</f>
        <v>229</v>
      </c>
      <c r="C241" s="62" t="n">
        <f aca="false">IF(H240&lt;0,"FIN DU PRET",H240)</f>
        <v>5033.56917645103</v>
      </c>
      <c r="D241" s="230" t="n">
        <f aca="false">IF(C241="FIN DU PRÊT","FIN DU PRET",IF('Coûts et rendement'!$C$13="Oui",PMT($C$9,$C$7,$C$5)*-1,0))</f>
        <v>421.511796178119</v>
      </c>
      <c r="E241" s="231" t="n">
        <f aca="false">D241+'Coûts et rendement'!$I$15</f>
        <v>436.936639511452</v>
      </c>
      <c r="F241" s="62" t="n">
        <f aca="false">C241*$C$9</f>
        <v>3.77517688233827</v>
      </c>
      <c r="G241" s="62" t="n">
        <f aca="false">D241-F241</f>
        <v>417.736619295781</v>
      </c>
      <c r="H241" s="62" t="n">
        <f aca="false">C241-G241</f>
        <v>4615.83255715525</v>
      </c>
      <c r="I241" s="233" t="n">
        <f aca="false">I240+G241</f>
        <v>87933.2274428447</v>
      </c>
      <c r="J241" s="233" t="n">
        <f aca="false">J240+F241</f>
        <v>8592.97388194456</v>
      </c>
      <c r="N241" s="234"/>
    </row>
    <row r="242" customFormat="false" ht="15.75" hidden="false" customHeight="false" outlineLevel="0" collapsed="false">
      <c r="B242" s="229" t="n">
        <f aca="false">IF(B241=($C$6*12+1),"FIN DU PRET",B241+1)</f>
        <v>230</v>
      </c>
      <c r="C242" s="62" t="n">
        <f aca="false">IF(H241&lt;0,"FIN DU PRET",H241)</f>
        <v>4615.83255715525</v>
      </c>
      <c r="D242" s="230" t="n">
        <f aca="false">IF(C242="FIN DU PRÊT","FIN DU PRET",IF('Coûts et rendement'!$C$13="Oui",PMT($C$9,$C$7,$C$5)*-1,0))</f>
        <v>421.511796178119</v>
      </c>
      <c r="E242" s="231" t="n">
        <f aca="false">D242+'Coûts et rendement'!$I$15</f>
        <v>436.936639511452</v>
      </c>
      <c r="F242" s="62" t="n">
        <f aca="false">C242*$C$9</f>
        <v>3.46187441786644</v>
      </c>
      <c r="G242" s="62" t="n">
        <f aca="false">D242-F242</f>
        <v>418.049921760253</v>
      </c>
      <c r="H242" s="62" t="n">
        <f aca="false">C242-G242</f>
        <v>4197.782635395</v>
      </c>
      <c r="I242" s="233" t="n">
        <f aca="false">I241+G242</f>
        <v>88351.2773646049</v>
      </c>
      <c r="J242" s="233" t="n">
        <f aca="false">J241+F242</f>
        <v>8596.43575636243</v>
      </c>
      <c r="N242" s="234"/>
    </row>
    <row r="243" customFormat="false" ht="15.75" hidden="false" customHeight="false" outlineLevel="0" collapsed="false">
      <c r="B243" s="229" t="n">
        <f aca="false">IF(B242=($C$6*12+1),"FIN DU PRET",B242+1)</f>
        <v>231</v>
      </c>
      <c r="C243" s="62" t="n">
        <f aca="false">IF(H242&lt;0,"FIN DU PRET",H242)</f>
        <v>4197.782635395</v>
      </c>
      <c r="D243" s="230" t="n">
        <f aca="false">IF(C243="FIN DU PRÊT","FIN DU PRET",IF('Coûts et rendement'!$C$13="Oui",PMT($C$9,$C$7,$C$5)*-1,0))</f>
        <v>421.511796178119</v>
      </c>
      <c r="E243" s="231" t="n">
        <f aca="false">D243+'Coûts et rendement'!$I$15</f>
        <v>436.936639511452</v>
      </c>
      <c r="F243" s="62" t="n">
        <f aca="false">C243*$C$9</f>
        <v>3.14833697654625</v>
      </c>
      <c r="G243" s="62" t="n">
        <f aca="false">D243-F243</f>
        <v>418.363459201573</v>
      </c>
      <c r="H243" s="62" t="n">
        <f aca="false">C243-G243</f>
        <v>3779.41917619343</v>
      </c>
      <c r="I243" s="233" t="n">
        <f aca="false">I242+G243</f>
        <v>88769.6408238065</v>
      </c>
      <c r="J243" s="233" t="n">
        <f aca="false">J242+F243</f>
        <v>8599.58409333897</v>
      </c>
      <c r="N243" s="234"/>
    </row>
    <row r="244" customFormat="false" ht="15.75" hidden="false" customHeight="false" outlineLevel="0" collapsed="false">
      <c r="B244" s="229" t="n">
        <f aca="false">IF(B243=($C$6*12+1),"FIN DU PRET",B243+1)</f>
        <v>232</v>
      </c>
      <c r="C244" s="62" t="n">
        <f aca="false">IF(H243&lt;0,"FIN DU PRET",H243)</f>
        <v>3779.41917619343</v>
      </c>
      <c r="D244" s="230" t="n">
        <f aca="false">IF(C244="FIN DU PRÊT","FIN DU PRET",IF('Coûts et rendement'!$C$13="Oui",PMT($C$9,$C$7,$C$5)*-1,0))</f>
        <v>421.511796178119</v>
      </c>
      <c r="E244" s="231" t="n">
        <f aca="false">D244+'Coûts et rendement'!$I$15</f>
        <v>436.936639511452</v>
      </c>
      <c r="F244" s="62" t="n">
        <f aca="false">C244*$C$9</f>
        <v>2.83456438214507</v>
      </c>
      <c r="G244" s="62" t="n">
        <f aca="false">D244-F244</f>
        <v>418.677231795974</v>
      </c>
      <c r="H244" s="62" t="n">
        <f aca="false">C244-G244</f>
        <v>3360.74194439745</v>
      </c>
      <c r="I244" s="233" t="n">
        <f aca="false">I243+G244</f>
        <v>89188.3180556025</v>
      </c>
      <c r="J244" s="233" t="n">
        <f aca="false">J243+F244</f>
        <v>8602.41865772112</v>
      </c>
      <c r="N244" s="234"/>
    </row>
    <row r="245" customFormat="false" ht="15.75" hidden="false" customHeight="false" outlineLevel="0" collapsed="false">
      <c r="B245" s="229" t="n">
        <f aca="false">IF(B244=($C$6*12+1),"FIN DU PRET",B244+1)</f>
        <v>233</v>
      </c>
      <c r="C245" s="62" t="n">
        <f aca="false">IF(H244&lt;0,"FIN DU PRET",H244)</f>
        <v>3360.74194439745</v>
      </c>
      <c r="D245" s="230" t="n">
        <f aca="false">IF(C245="FIN DU PRÊT","FIN DU PRET",IF('Coûts et rendement'!$C$13="Oui",PMT($C$9,$C$7,$C$5)*-1,0))</f>
        <v>421.511796178119</v>
      </c>
      <c r="E245" s="231" t="n">
        <f aca="false">D245+'Coûts et rendement'!$I$15</f>
        <v>436.936639511452</v>
      </c>
      <c r="F245" s="62" t="n">
        <f aca="false">C245*$C$9</f>
        <v>2.52055645829809</v>
      </c>
      <c r="G245" s="62" t="n">
        <f aca="false">D245-F245</f>
        <v>418.991239719821</v>
      </c>
      <c r="H245" s="62" t="n">
        <f aca="false">C245-G245</f>
        <v>2941.75070467763</v>
      </c>
      <c r="I245" s="233" t="n">
        <f aca="false">I244+G245</f>
        <v>89607.3092953223</v>
      </c>
      <c r="J245" s="233" t="n">
        <f aca="false">J244+F245</f>
        <v>8604.93921417941</v>
      </c>
      <c r="N245" s="234"/>
    </row>
    <row r="246" customFormat="false" ht="15.75" hidden="false" customHeight="false" outlineLevel="0" collapsed="false">
      <c r="B246" s="229" t="n">
        <f aca="false">IF(B245=($C$6*12+1),"FIN DU PRET",B245+1)</f>
        <v>234</v>
      </c>
      <c r="C246" s="62" t="n">
        <f aca="false">IF(H245&lt;0,"FIN DU PRET",H245)</f>
        <v>2941.75070467763</v>
      </c>
      <c r="D246" s="230" t="n">
        <f aca="false">IF(C246="FIN DU PRÊT","FIN DU PRET",IF('Coûts et rendement'!$C$13="Oui",PMT($C$9,$C$7,$C$5)*-1,0))</f>
        <v>421.511796178119</v>
      </c>
      <c r="E246" s="231" t="n">
        <f aca="false">D246+'Coûts et rendement'!$I$15</f>
        <v>436.936639511452</v>
      </c>
      <c r="F246" s="62" t="n">
        <f aca="false">C246*$C$9</f>
        <v>2.20631302850822</v>
      </c>
      <c r="G246" s="62" t="n">
        <f aca="false">D246-F246</f>
        <v>419.305483149611</v>
      </c>
      <c r="H246" s="62" t="n">
        <f aca="false">C246-G246</f>
        <v>2522.44522152802</v>
      </c>
      <c r="I246" s="233" t="n">
        <f aca="false">I245+G246</f>
        <v>90026.6147784719</v>
      </c>
      <c r="J246" s="233" t="n">
        <f aca="false">J245+F246</f>
        <v>8607.14552720792</v>
      </c>
      <c r="N246" s="234"/>
    </row>
    <row r="247" customFormat="false" ht="15.75" hidden="false" customHeight="false" outlineLevel="0" collapsed="false">
      <c r="B247" s="229" t="n">
        <f aca="false">IF(B246=($C$6*12+1),"FIN DU PRET",B246+1)</f>
        <v>235</v>
      </c>
      <c r="C247" s="62" t="n">
        <f aca="false">IF(H246&lt;0,"FIN DU PRET",H246)</f>
        <v>2522.44522152802</v>
      </c>
      <c r="D247" s="230" t="n">
        <f aca="false">IF(C247="FIN DU PRÊT","FIN DU PRET",IF('Coûts et rendement'!$C$13="Oui",PMT($C$9,$C$7,$C$5)*-1,0))</f>
        <v>421.511796178119</v>
      </c>
      <c r="E247" s="231" t="n">
        <f aca="false">D247+'Coûts et rendement'!$I$15</f>
        <v>436.936639511452</v>
      </c>
      <c r="F247" s="62" t="n">
        <f aca="false">C247*$C$9</f>
        <v>1.89183391614602</v>
      </c>
      <c r="G247" s="62" t="n">
        <f aca="false">D247-F247</f>
        <v>419.619962261973</v>
      </c>
      <c r="H247" s="62" t="n">
        <f aca="false">C247-G247</f>
        <v>2102.82525926605</v>
      </c>
      <c r="I247" s="233" t="n">
        <f aca="false">I246+G247</f>
        <v>90446.2347407339</v>
      </c>
      <c r="J247" s="233" t="n">
        <f aca="false">J246+F247</f>
        <v>8609.03736112407</v>
      </c>
      <c r="N247" s="234"/>
    </row>
    <row r="248" customFormat="false" ht="15.75" hidden="false" customHeight="false" outlineLevel="0" collapsed="false">
      <c r="B248" s="229" t="n">
        <f aca="false">IF(B247=($C$6*12+1),"FIN DU PRET",B247+1)</f>
        <v>236</v>
      </c>
      <c r="C248" s="62" t="n">
        <f aca="false">IF(H247&lt;0,"FIN DU PRET",H247)</f>
        <v>2102.82525926605</v>
      </c>
      <c r="D248" s="230" t="n">
        <f aca="false">IF(C248="FIN DU PRÊT","FIN DU PRET",IF('Coûts et rendement'!$C$13="Oui",PMT($C$9,$C$7,$C$5)*-1,0))</f>
        <v>421.511796178119</v>
      </c>
      <c r="E248" s="231" t="n">
        <f aca="false">D248+'Coûts et rendement'!$I$15</f>
        <v>436.936639511452</v>
      </c>
      <c r="F248" s="62" t="n">
        <f aca="false">C248*$C$9</f>
        <v>1.57711894444954</v>
      </c>
      <c r="G248" s="62" t="n">
        <f aca="false">D248-F248</f>
        <v>419.93467723367</v>
      </c>
      <c r="H248" s="62" t="n">
        <f aca="false">C248-G248</f>
        <v>1682.89058203238</v>
      </c>
      <c r="I248" s="233" t="n">
        <f aca="false">I247+G248</f>
        <v>90866.1694179676</v>
      </c>
      <c r="J248" s="233" t="n">
        <f aca="false">J247+F248</f>
        <v>8610.61448006852</v>
      </c>
      <c r="N248" s="234"/>
    </row>
    <row r="249" customFormat="false" ht="15.75" hidden="false" customHeight="false" outlineLevel="0" collapsed="false">
      <c r="B249" s="229" t="n">
        <f aca="false">IF(B248=($C$6*12+1),"FIN DU PRET",B248+1)</f>
        <v>237</v>
      </c>
      <c r="C249" s="62" t="n">
        <f aca="false">IF(H248&lt;0,"FIN DU PRET",H248)</f>
        <v>1682.89058203238</v>
      </c>
      <c r="D249" s="230" t="n">
        <f aca="false">IF(C249="FIN DU PRÊT","FIN DU PRET",IF('Coûts et rendement'!$C$13="Oui",PMT($C$9,$C$7,$C$5)*-1,0))</f>
        <v>421.511796178119</v>
      </c>
      <c r="E249" s="231" t="n">
        <f aca="false">D249+'Coûts et rendement'!$I$15</f>
        <v>436.936639511452</v>
      </c>
      <c r="F249" s="62" t="n">
        <f aca="false">C249*$C$9</f>
        <v>1.26216793652428</v>
      </c>
      <c r="G249" s="62" t="n">
        <f aca="false">D249-F249</f>
        <v>420.249628241595</v>
      </c>
      <c r="H249" s="62" t="n">
        <f aca="false">C249-G249</f>
        <v>1262.64095379079</v>
      </c>
      <c r="I249" s="233" t="n">
        <f aca="false">I248+G249</f>
        <v>91286.4190462092</v>
      </c>
      <c r="J249" s="233" t="n">
        <f aca="false">J248+F249</f>
        <v>8611.87664800504</v>
      </c>
      <c r="N249" s="234"/>
    </row>
    <row r="250" customFormat="false" ht="15.75" hidden="false" customHeight="false" outlineLevel="0" collapsed="false">
      <c r="B250" s="229" t="n">
        <f aca="false">IF(B249=($C$6*12+1),"FIN DU PRET",B249+1)</f>
        <v>238</v>
      </c>
      <c r="C250" s="62" t="n">
        <f aca="false">IF(H249&lt;0,"FIN DU PRET",H249)</f>
        <v>1262.64095379079</v>
      </c>
      <c r="D250" s="230" t="n">
        <f aca="false">IF(C250="FIN DU PRÊT","FIN DU PRET",IF('Coûts et rendement'!$C$13="Oui",PMT($C$9,$C$7,$C$5)*-1,0))</f>
        <v>421.511796178119</v>
      </c>
      <c r="E250" s="231" t="n">
        <f aca="false">D250+'Coûts et rendement'!$I$15</f>
        <v>436.936639511452</v>
      </c>
      <c r="F250" s="62" t="n">
        <f aca="false">C250*$C$9</f>
        <v>0.946980715343089</v>
      </c>
      <c r="G250" s="62" t="n">
        <f aca="false">D250-F250</f>
        <v>420.564815462776</v>
      </c>
      <c r="H250" s="62" t="n">
        <f aca="false">C250-G250</f>
        <v>842.076138328009</v>
      </c>
      <c r="I250" s="233" t="n">
        <f aca="false">I249+G250</f>
        <v>91706.9838616719</v>
      </c>
      <c r="J250" s="233" t="n">
        <f aca="false">J249+F250</f>
        <v>8612.82362872039</v>
      </c>
      <c r="N250" s="234"/>
    </row>
    <row r="251" customFormat="false" ht="15.75" hidden="false" customHeight="false" outlineLevel="0" collapsed="false">
      <c r="B251" s="229" t="n">
        <f aca="false">IF(B250=($C$6*12+1),"FIN DU PRET",B250+1)</f>
        <v>239</v>
      </c>
      <c r="C251" s="62" t="n">
        <f aca="false">IF(H250&lt;0,"FIN DU PRET",H250)</f>
        <v>842.076138328009</v>
      </c>
      <c r="D251" s="230" t="n">
        <f aca="false">IF(C251="FIN DU PRÊT","FIN DU PRET",IF('Coûts et rendement'!$C$13="Oui",PMT($C$9,$C$7,$C$5)*-1,0))</f>
        <v>421.511796178119</v>
      </c>
      <c r="E251" s="231" t="n">
        <f aca="false">D251+'Coûts et rendement'!$I$15</f>
        <v>436.936639511452</v>
      </c>
      <c r="F251" s="62" t="n">
        <f aca="false">C251*$C$9</f>
        <v>0.631557103746007</v>
      </c>
      <c r="G251" s="62" t="n">
        <f aca="false">D251-F251</f>
        <v>420.880239074373</v>
      </c>
      <c r="H251" s="62" t="n">
        <f aca="false">C251-G251</f>
        <v>421.195899253636</v>
      </c>
      <c r="I251" s="233" t="n">
        <f aca="false">I250+G251</f>
        <v>92127.8641007463</v>
      </c>
      <c r="J251" s="233" t="n">
        <f aca="false">J250+F251</f>
        <v>8613.45518582413</v>
      </c>
      <c r="N251" s="234"/>
    </row>
    <row r="252" customFormat="false" ht="15.75" hidden="false" customHeight="false" outlineLevel="0" collapsed="false">
      <c r="B252" s="229" t="n">
        <f aca="false">IF(B251=($C$6*12+1),"FIN DU PRET",B251+1)</f>
        <v>240</v>
      </c>
      <c r="C252" s="62" t="n">
        <f aca="false">IF(H251&lt;0,"FIN DU PRET",H251)</f>
        <v>421.195899253636</v>
      </c>
      <c r="D252" s="230" t="n">
        <f aca="false">IF(C252="FIN DU PRÊT","FIN DU PRET",IF('Coûts et rendement'!$C$13="Oui",PMT($C$9,$C$7,$C$5)*-1,0))</f>
        <v>421.511796178119</v>
      </c>
      <c r="E252" s="231" t="n">
        <f aca="false">D252+'Coûts et rendement'!$I$15</f>
        <v>436.936639511452</v>
      </c>
      <c r="F252" s="62" t="n">
        <f aca="false">C252*$C$9</f>
        <v>0.315896924440227</v>
      </c>
      <c r="G252" s="62" t="n">
        <f aca="false">D252-F252</f>
        <v>421.195899253679</v>
      </c>
      <c r="H252" s="62" t="n">
        <f aca="false">C252-G252</f>
        <v>-4.26894075644668E-011</v>
      </c>
      <c r="I252" s="233" t="n">
        <f aca="false">I251+G252</f>
        <v>92549.06</v>
      </c>
      <c r="J252" s="233" t="n">
        <f aca="false">J251+F252</f>
        <v>8613.77108274857</v>
      </c>
      <c r="N252" s="234"/>
    </row>
    <row r="253" customFormat="false" ht="15.75" hidden="false" customHeight="false" outlineLevel="0" collapsed="false">
      <c r="B253" s="229" t="n">
        <f aca="false">IF(B252=($C$6*12+1),"FIN DU PRET",B252+1)</f>
        <v>241</v>
      </c>
      <c r="C253" s="62" t="str">
        <f aca="false">IF(H252&lt;0,"FIN DU PRET",H252)</f>
        <v>FIN DU PRET</v>
      </c>
      <c r="D253" s="230" t="n">
        <f aca="false">IF(C253="FIN DU PRÊT","FIN DU PRET",IF('Coûts et rendement'!$C$13="Oui",PMT($C$9,$C$7,$C$5)*-1,0))</f>
        <v>421.511796178119</v>
      </c>
      <c r="E253" s="231" t="n">
        <f aca="false">D253+'Coûts et rendement'!$I$15</f>
        <v>436.936639511452</v>
      </c>
      <c r="F253" s="62" t="e">
        <f aca="false">C253*$C$9</f>
        <v>#VALUE!</v>
      </c>
      <c r="G253" s="62" t="e">
        <f aca="false">D253-F253</f>
        <v>#VALUE!</v>
      </c>
      <c r="H253" s="62" t="e">
        <f aca="false">C253-G253</f>
        <v>#VALUE!</v>
      </c>
      <c r="I253" s="233" t="e">
        <f aca="false">I252+G253</f>
        <v>#VALUE!</v>
      </c>
      <c r="J253" s="233" t="e">
        <f aca="false">J252+F253</f>
        <v>#VALUE!</v>
      </c>
      <c r="N253" s="234"/>
    </row>
    <row r="254" customFormat="false" ht="15.75" hidden="false" customHeight="false" outlineLevel="0" collapsed="false">
      <c r="B254" s="229" t="str">
        <f aca="false">IF(B253=($C$6*12+1),"FIN DU PRET",B253+1)</f>
        <v>FIN DU PRET</v>
      </c>
      <c r="C254" s="62" t="e">
        <f aca="false">IF(H253&lt;0,"FIN DU PRET",H253)</f>
        <v>#VALUE!</v>
      </c>
      <c r="D254" s="230" t="e">
        <f aca="false">IF(C254="FIN DU PRÊT","FIN DU PRET",IF('Coûts et rendement'!$C$13="Oui",PMT($C$9,$C$7,$C$5)*-1,0))</f>
        <v>#VALUE!</v>
      </c>
      <c r="E254" s="231" t="e">
        <f aca="false">D254+'Coûts et rendement'!$I$15</f>
        <v>#VALUE!</v>
      </c>
      <c r="F254" s="62" t="e">
        <f aca="false">C254*$C$9</f>
        <v>#VALUE!</v>
      </c>
      <c r="G254" s="62" t="e">
        <f aca="false">D254-F254</f>
        <v>#VALUE!</v>
      </c>
      <c r="H254" s="62" t="e">
        <f aca="false">C254-G254</f>
        <v>#VALUE!</v>
      </c>
      <c r="I254" s="233" t="e">
        <f aca="false">I253+G254</f>
        <v>#VALUE!</v>
      </c>
      <c r="J254" s="233" t="e">
        <f aca="false">J253+F254</f>
        <v>#VALUE!</v>
      </c>
      <c r="N254" s="234"/>
    </row>
    <row r="255" customFormat="false" ht="15.75" hidden="false" customHeight="false" outlineLevel="0" collapsed="false">
      <c r="B255" s="229" t="e">
        <f aca="false">IF(B254=($C$6*12+1),"FIN DU PRET",B254+1)</f>
        <v>#VALUE!</v>
      </c>
      <c r="C255" s="62" t="e">
        <f aca="false">IF(H254&lt;0,"FIN DU PRET",H254)</f>
        <v>#VALUE!</v>
      </c>
      <c r="D255" s="230" t="e">
        <f aca="false">IF(C255="FIN DU PRÊT","FIN DU PRET",IF('Coûts et rendement'!$C$13="Oui",PMT($C$9,$C$7,$C$5)*-1,0))</f>
        <v>#VALUE!</v>
      </c>
      <c r="E255" s="231" t="e">
        <f aca="false">D255+'Coûts et rendement'!$I$15</f>
        <v>#VALUE!</v>
      </c>
      <c r="F255" s="62" t="e">
        <f aca="false">C255*$C$9</f>
        <v>#VALUE!</v>
      </c>
      <c r="G255" s="62" t="e">
        <f aca="false">D255-F255</f>
        <v>#VALUE!</v>
      </c>
      <c r="H255" s="62" t="e">
        <f aca="false">C255-G255</f>
        <v>#VALUE!</v>
      </c>
      <c r="I255" s="233" t="e">
        <f aca="false">I254+G255</f>
        <v>#VALUE!</v>
      </c>
      <c r="J255" s="233" t="e">
        <f aca="false">J254+F255</f>
        <v>#VALUE!</v>
      </c>
      <c r="N255" s="234"/>
    </row>
    <row r="256" customFormat="false" ht="15.75" hidden="false" customHeight="false" outlineLevel="0" collapsed="false">
      <c r="B256" s="229" t="e">
        <f aca="false">IF(B255=($C$6*12+1),"FIN DU PRET",B255+1)</f>
        <v>#VALUE!</v>
      </c>
      <c r="C256" s="62" t="e">
        <f aca="false">IF(H255&lt;0,"FIN DU PRET",H255)</f>
        <v>#VALUE!</v>
      </c>
      <c r="D256" s="230" t="e">
        <f aca="false">IF(C256="FIN DU PRÊT","FIN DU PRET",IF('Coûts et rendement'!$C$13="Oui",PMT($C$9,$C$7,$C$5)*-1,0))</f>
        <v>#VALUE!</v>
      </c>
      <c r="E256" s="231" t="e">
        <f aca="false">D256+'Coûts et rendement'!$I$15</f>
        <v>#VALUE!</v>
      </c>
      <c r="F256" s="62" t="e">
        <f aca="false">C256*$C$9</f>
        <v>#VALUE!</v>
      </c>
      <c r="G256" s="62" t="e">
        <f aca="false">D256-F256</f>
        <v>#VALUE!</v>
      </c>
      <c r="H256" s="62" t="e">
        <f aca="false">C256-G256</f>
        <v>#VALUE!</v>
      </c>
      <c r="I256" s="233" t="e">
        <f aca="false">I255+G256</f>
        <v>#VALUE!</v>
      </c>
      <c r="J256" s="233" t="e">
        <f aca="false">J255+F256</f>
        <v>#VALUE!</v>
      </c>
      <c r="N256" s="234"/>
    </row>
    <row r="257" customFormat="false" ht="15.75" hidden="false" customHeight="false" outlineLevel="0" collapsed="false">
      <c r="B257" s="229" t="e">
        <f aca="false">IF(B256=($C$6*12+1),"FIN DU PRET",B256+1)</f>
        <v>#VALUE!</v>
      </c>
      <c r="C257" s="62" t="e">
        <f aca="false">IF(H256&lt;0,"FIN DU PRET",H256)</f>
        <v>#VALUE!</v>
      </c>
      <c r="D257" s="230" t="e">
        <f aca="false">IF(C257="FIN DU PRÊT","FIN DU PRET",IF('Coûts et rendement'!$C$13="Oui",PMT($C$9,$C$7,$C$5)*-1,0))</f>
        <v>#VALUE!</v>
      </c>
      <c r="E257" s="231" t="e">
        <f aca="false">D257+'Coûts et rendement'!$I$15</f>
        <v>#VALUE!</v>
      </c>
      <c r="F257" s="62" t="e">
        <f aca="false">C257*$C$9</f>
        <v>#VALUE!</v>
      </c>
      <c r="G257" s="62" t="e">
        <f aca="false">D257-F257</f>
        <v>#VALUE!</v>
      </c>
      <c r="H257" s="62" t="e">
        <f aca="false">C257-G257</f>
        <v>#VALUE!</v>
      </c>
      <c r="I257" s="233" t="e">
        <f aca="false">I256+G257</f>
        <v>#VALUE!</v>
      </c>
      <c r="J257" s="233" t="e">
        <f aca="false">J256+F257</f>
        <v>#VALUE!</v>
      </c>
      <c r="N257" s="234"/>
    </row>
    <row r="258" customFormat="false" ht="15.75" hidden="false" customHeight="false" outlineLevel="0" collapsed="false">
      <c r="B258" s="229" t="e">
        <f aca="false">IF(B257=($C$6*12+1),"FIN DU PRET",B257+1)</f>
        <v>#VALUE!</v>
      </c>
      <c r="C258" s="62" t="e">
        <f aca="false">IF(H257&lt;0,"FIN DU PRET",H257)</f>
        <v>#VALUE!</v>
      </c>
      <c r="D258" s="230" t="e">
        <f aca="false">IF(C258="FIN DU PRÊT","FIN DU PRET",IF('Coûts et rendement'!$C$13="Oui",PMT($C$9,$C$7,$C$5)*-1,0))</f>
        <v>#VALUE!</v>
      </c>
      <c r="E258" s="231" t="e">
        <f aca="false">D258+'Coûts et rendement'!$I$15</f>
        <v>#VALUE!</v>
      </c>
      <c r="F258" s="62" t="e">
        <f aca="false">C258*$C$9</f>
        <v>#VALUE!</v>
      </c>
      <c r="G258" s="62" t="e">
        <f aca="false">D258-F258</f>
        <v>#VALUE!</v>
      </c>
      <c r="H258" s="62" t="e">
        <f aca="false">C258-G258</f>
        <v>#VALUE!</v>
      </c>
      <c r="I258" s="233" t="e">
        <f aca="false">I257+G258</f>
        <v>#VALUE!</v>
      </c>
      <c r="J258" s="233" t="e">
        <f aca="false">J257+F258</f>
        <v>#VALUE!</v>
      </c>
      <c r="N258" s="234"/>
    </row>
    <row r="259" customFormat="false" ht="15.75" hidden="false" customHeight="false" outlineLevel="0" collapsed="false">
      <c r="B259" s="229" t="e">
        <f aca="false">IF(B258=($C$6*12+1),"FIN DU PRET",B258+1)</f>
        <v>#VALUE!</v>
      </c>
      <c r="C259" s="62" t="e">
        <f aca="false">IF(H258&lt;0,"FIN DU PRET",H258)</f>
        <v>#VALUE!</v>
      </c>
      <c r="D259" s="230" t="e">
        <f aca="false">IF(C259="FIN DU PRÊT","FIN DU PRET",IF('Coûts et rendement'!$C$13="Oui",PMT($C$9,$C$7,$C$5)*-1,0))</f>
        <v>#VALUE!</v>
      </c>
      <c r="E259" s="231" t="e">
        <f aca="false">D259+'Coûts et rendement'!$I$15</f>
        <v>#VALUE!</v>
      </c>
      <c r="F259" s="62" t="e">
        <f aca="false">C259*$C$9</f>
        <v>#VALUE!</v>
      </c>
      <c r="G259" s="62" t="e">
        <f aca="false">D259-F259</f>
        <v>#VALUE!</v>
      </c>
      <c r="H259" s="62" t="e">
        <f aca="false">C259-G259</f>
        <v>#VALUE!</v>
      </c>
      <c r="I259" s="233" t="e">
        <f aca="false">I258+G259</f>
        <v>#VALUE!</v>
      </c>
      <c r="J259" s="233" t="e">
        <f aca="false">J258+F259</f>
        <v>#VALUE!</v>
      </c>
      <c r="N259" s="234"/>
    </row>
    <row r="260" customFormat="false" ht="15.75" hidden="false" customHeight="false" outlineLevel="0" collapsed="false">
      <c r="B260" s="229" t="e">
        <f aca="false">IF(B259=($C$6*12+1),"FIN DU PRET",B259+1)</f>
        <v>#VALUE!</v>
      </c>
      <c r="C260" s="62" t="e">
        <f aca="false">IF(H259&lt;0,"FIN DU PRET",H259)</f>
        <v>#VALUE!</v>
      </c>
      <c r="D260" s="230" t="e">
        <f aca="false">IF(C260="FIN DU PRÊT","FIN DU PRET",IF('Coûts et rendement'!$C$13="Oui",PMT($C$9,$C$7,$C$5)*-1,0))</f>
        <v>#VALUE!</v>
      </c>
      <c r="E260" s="231" t="e">
        <f aca="false">D260+'Coûts et rendement'!$I$15</f>
        <v>#VALUE!</v>
      </c>
      <c r="F260" s="62" t="e">
        <f aca="false">C260*$C$9</f>
        <v>#VALUE!</v>
      </c>
      <c r="G260" s="62" t="e">
        <f aca="false">D260-F260</f>
        <v>#VALUE!</v>
      </c>
      <c r="H260" s="62" t="e">
        <f aca="false">C260-G260</f>
        <v>#VALUE!</v>
      </c>
      <c r="I260" s="233" t="e">
        <f aca="false">I259+G260</f>
        <v>#VALUE!</v>
      </c>
      <c r="J260" s="233" t="e">
        <f aca="false">J259+F260</f>
        <v>#VALUE!</v>
      </c>
      <c r="N260" s="234"/>
    </row>
    <row r="261" customFormat="false" ht="15.75" hidden="false" customHeight="false" outlineLevel="0" collapsed="false">
      <c r="B261" s="229" t="e">
        <f aca="false">IF(B260=($C$6*12+1),"FIN DU PRET",B260+1)</f>
        <v>#VALUE!</v>
      </c>
      <c r="C261" s="62" t="e">
        <f aca="false">IF(H260&lt;0,"FIN DU PRET",H260)</f>
        <v>#VALUE!</v>
      </c>
      <c r="D261" s="230" t="e">
        <f aca="false">IF(C261="FIN DU PRÊT","FIN DU PRET",IF('Coûts et rendement'!$C$13="Oui",PMT($C$9,$C$7,$C$5)*-1,0))</f>
        <v>#VALUE!</v>
      </c>
      <c r="E261" s="231" t="e">
        <f aca="false">D261+'Coûts et rendement'!$I$15</f>
        <v>#VALUE!</v>
      </c>
      <c r="F261" s="62" t="e">
        <f aca="false">C261*$C$9</f>
        <v>#VALUE!</v>
      </c>
      <c r="G261" s="62" t="e">
        <f aca="false">D261-F261</f>
        <v>#VALUE!</v>
      </c>
      <c r="H261" s="62" t="e">
        <f aca="false">C261-G261</f>
        <v>#VALUE!</v>
      </c>
      <c r="I261" s="233" t="e">
        <f aca="false">I260+G261</f>
        <v>#VALUE!</v>
      </c>
      <c r="J261" s="233" t="e">
        <f aca="false">J260+F261</f>
        <v>#VALUE!</v>
      </c>
      <c r="N261" s="234"/>
    </row>
    <row r="262" customFormat="false" ht="15.75" hidden="false" customHeight="false" outlineLevel="0" collapsed="false">
      <c r="B262" s="229" t="e">
        <f aca="false">IF(B261=($C$6*12+1),"FIN DU PRET",B261+1)</f>
        <v>#VALUE!</v>
      </c>
      <c r="C262" s="62" t="e">
        <f aca="false">IF(H261&lt;0,"FIN DU PRET",H261)</f>
        <v>#VALUE!</v>
      </c>
      <c r="D262" s="230" t="e">
        <f aca="false">IF(C262="FIN DU PRÊT","FIN DU PRET",IF('Coûts et rendement'!$C$13="Oui",PMT($C$9,$C$7,$C$5)*-1,0))</f>
        <v>#VALUE!</v>
      </c>
      <c r="E262" s="231" t="e">
        <f aca="false">D262+'Coûts et rendement'!$I$15</f>
        <v>#VALUE!</v>
      </c>
      <c r="F262" s="62" t="e">
        <f aca="false">C262*$C$9</f>
        <v>#VALUE!</v>
      </c>
      <c r="G262" s="62" t="e">
        <f aca="false">D262-F262</f>
        <v>#VALUE!</v>
      </c>
      <c r="H262" s="62" t="e">
        <f aca="false">C262-G262</f>
        <v>#VALUE!</v>
      </c>
      <c r="I262" s="233" t="e">
        <f aca="false">I261+G262</f>
        <v>#VALUE!</v>
      </c>
      <c r="J262" s="233" t="e">
        <f aca="false">J261+F262</f>
        <v>#VALUE!</v>
      </c>
      <c r="N262" s="234"/>
    </row>
    <row r="263" customFormat="false" ht="15.75" hidden="false" customHeight="false" outlineLevel="0" collapsed="false">
      <c r="B263" s="229" t="e">
        <f aca="false">IF(B262=($C$6*12+1),"FIN DU PRET",B262+1)</f>
        <v>#VALUE!</v>
      </c>
      <c r="C263" s="62" t="e">
        <f aca="false">IF(H262&lt;0,"FIN DU PRET",H262)</f>
        <v>#VALUE!</v>
      </c>
      <c r="D263" s="230" t="e">
        <f aca="false">IF(C263="FIN DU PRÊT","FIN DU PRET",IF('Coûts et rendement'!$C$13="Oui",PMT($C$9,$C$7,$C$5)*-1,0))</f>
        <v>#VALUE!</v>
      </c>
      <c r="E263" s="231" t="e">
        <f aca="false">D263+'Coûts et rendement'!$I$15</f>
        <v>#VALUE!</v>
      </c>
      <c r="F263" s="62" t="e">
        <f aca="false">C263*$C$9</f>
        <v>#VALUE!</v>
      </c>
      <c r="G263" s="62" t="e">
        <f aca="false">D263-F263</f>
        <v>#VALUE!</v>
      </c>
      <c r="H263" s="62" t="e">
        <f aca="false">C263-G263</f>
        <v>#VALUE!</v>
      </c>
      <c r="I263" s="233" t="e">
        <f aca="false">I262+G263</f>
        <v>#VALUE!</v>
      </c>
      <c r="J263" s="233" t="e">
        <f aca="false">J262+F263</f>
        <v>#VALUE!</v>
      </c>
      <c r="N263" s="234"/>
    </row>
    <row r="264" customFormat="false" ht="15.75" hidden="false" customHeight="false" outlineLevel="0" collapsed="false">
      <c r="B264" s="229" t="e">
        <f aca="false">IF(B263=($C$6*12+1),"FIN DU PRET",B263+1)</f>
        <v>#VALUE!</v>
      </c>
      <c r="C264" s="62" t="e">
        <f aca="false">IF(H263&lt;0,"FIN DU PRET",H263)</f>
        <v>#VALUE!</v>
      </c>
      <c r="D264" s="230" t="e">
        <f aca="false">IF(C264="FIN DU PRÊT","FIN DU PRET",IF('Coûts et rendement'!$C$13="Oui",PMT($C$9,$C$7,$C$5)*-1,0))</f>
        <v>#VALUE!</v>
      </c>
      <c r="E264" s="231" t="e">
        <f aca="false">D264+'Coûts et rendement'!$I$15</f>
        <v>#VALUE!</v>
      </c>
      <c r="F264" s="62" t="e">
        <f aca="false">C264*$C$9</f>
        <v>#VALUE!</v>
      </c>
      <c r="G264" s="62" t="e">
        <f aca="false">D264-F264</f>
        <v>#VALUE!</v>
      </c>
      <c r="H264" s="62" t="e">
        <f aca="false">C264-G264</f>
        <v>#VALUE!</v>
      </c>
      <c r="I264" s="233" t="e">
        <f aca="false">I263+G264</f>
        <v>#VALUE!</v>
      </c>
      <c r="J264" s="233" t="e">
        <f aca="false">J263+F264</f>
        <v>#VALUE!</v>
      </c>
      <c r="N264" s="234"/>
    </row>
    <row r="265" customFormat="false" ht="15.75" hidden="false" customHeight="false" outlineLevel="0" collapsed="false">
      <c r="B265" s="229" t="e">
        <f aca="false">IF(B264=($C$6*12+1),"FIN DU PRET",B264+1)</f>
        <v>#VALUE!</v>
      </c>
      <c r="C265" s="62" t="e">
        <f aca="false">IF(H264&lt;0,"FIN DU PRET",H264)</f>
        <v>#VALUE!</v>
      </c>
      <c r="D265" s="230" t="e">
        <f aca="false">IF(C265="FIN DU PRÊT","FIN DU PRET",IF('Coûts et rendement'!$C$13="Oui",PMT($C$9,$C$7,$C$5)*-1,0))</f>
        <v>#VALUE!</v>
      </c>
      <c r="E265" s="231" t="e">
        <f aca="false">D265+'Coûts et rendement'!$I$15</f>
        <v>#VALUE!</v>
      </c>
      <c r="F265" s="62" t="e">
        <f aca="false">C265*$C$9</f>
        <v>#VALUE!</v>
      </c>
      <c r="G265" s="62" t="e">
        <f aca="false">D265-F265</f>
        <v>#VALUE!</v>
      </c>
      <c r="H265" s="62" t="e">
        <f aca="false">C265-G265</f>
        <v>#VALUE!</v>
      </c>
      <c r="I265" s="233" t="e">
        <f aca="false">I264+G265</f>
        <v>#VALUE!</v>
      </c>
      <c r="J265" s="233" t="e">
        <f aca="false">J264+F265</f>
        <v>#VALUE!</v>
      </c>
      <c r="N265" s="234"/>
    </row>
    <row r="266" customFormat="false" ht="15.75" hidden="false" customHeight="false" outlineLevel="0" collapsed="false">
      <c r="B266" s="229" t="e">
        <f aca="false">IF(B265=($C$6*12+1),"FIN DU PRET",B265+1)</f>
        <v>#VALUE!</v>
      </c>
      <c r="C266" s="62" t="e">
        <f aca="false">IF(H265&lt;0,"FIN DU PRET",H265)</f>
        <v>#VALUE!</v>
      </c>
      <c r="D266" s="230" t="e">
        <f aca="false">IF(C266="FIN DU PRÊT","FIN DU PRET",IF('Coûts et rendement'!$C$13="Oui",PMT($C$9,$C$7,$C$5)*-1,0))</f>
        <v>#VALUE!</v>
      </c>
      <c r="E266" s="231" t="e">
        <f aca="false">D266+'Coûts et rendement'!$I$15</f>
        <v>#VALUE!</v>
      </c>
      <c r="F266" s="62" t="e">
        <f aca="false">C266*$C$9</f>
        <v>#VALUE!</v>
      </c>
      <c r="G266" s="62" t="e">
        <f aca="false">D266-F266</f>
        <v>#VALUE!</v>
      </c>
      <c r="H266" s="62" t="e">
        <f aca="false">C266-G266</f>
        <v>#VALUE!</v>
      </c>
      <c r="I266" s="233" t="e">
        <f aca="false">I265+G266</f>
        <v>#VALUE!</v>
      </c>
      <c r="J266" s="233" t="e">
        <f aca="false">J265+F266</f>
        <v>#VALUE!</v>
      </c>
      <c r="N266" s="234"/>
    </row>
    <row r="267" customFormat="false" ht="15.75" hidden="false" customHeight="false" outlineLevel="0" collapsed="false">
      <c r="B267" s="229" t="e">
        <f aca="false">IF(B266=($C$6*12+1),"FIN DU PRET",B266+1)</f>
        <v>#VALUE!</v>
      </c>
      <c r="C267" s="62" t="e">
        <f aca="false">IF(H266&lt;0,"FIN DU PRET",H266)</f>
        <v>#VALUE!</v>
      </c>
      <c r="D267" s="230" t="e">
        <f aca="false">IF(C267="FIN DU PRÊT","FIN DU PRET",IF('Coûts et rendement'!$C$13="Oui",PMT($C$9,$C$7,$C$5)*-1,0))</f>
        <v>#VALUE!</v>
      </c>
      <c r="E267" s="231" t="e">
        <f aca="false">D267+'Coûts et rendement'!$I$15</f>
        <v>#VALUE!</v>
      </c>
      <c r="F267" s="62" t="e">
        <f aca="false">C267*$C$9</f>
        <v>#VALUE!</v>
      </c>
      <c r="G267" s="62" t="e">
        <f aca="false">D267-F267</f>
        <v>#VALUE!</v>
      </c>
      <c r="H267" s="62" t="e">
        <f aca="false">C267-G267</f>
        <v>#VALUE!</v>
      </c>
      <c r="I267" s="233" t="e">
        <f aca="false">I266+G267</f>
        <v>#VALUE!</v>
      </c>
      <c r="J267" s="233" t="e">
        <f aca="false">J266+F267</f>
        <v>#VALUE!</v>
      </c>
      <c r="N267" s="234"/>
    </row>
    <row r="268" customFormat="false" ht="15.75" hidden="false" customHeight="false" outlineLevel="0" collapsed="false">
      <c r="B268" s="229" t="e">
        <f aca="false">IF(B267=($C$6*12+1),"FIN DU PRET",B267+1)</f>
        <v>#VALUE!</v>
      </c>
      <c r="C268" s="62" t="e">
        <f aca="false">IF(H267&lt;0,"FIN DU PRET",H267)</f>
        <v>#VALUE!</v>
      </c>
      <c r="D268" s="230" t="e">
        <f aca="false">IF(C268="FIN DU PRÊT","FIN DU PRET",IF('Coûts et rendement'!$C$13="Oui",PMT($C$9,$C$7,$C$5)*-1,0))</f>
        <v>#VALUE!</v>
      </c>
      <c r="E268" s="231" t="e">
        <f aca="false">D268+'Coûts et rendement'!$I$15</f>
        <v>#VALUE!</v>
      </c>
      <c r="F268" s="62" t="e">
        <f aca="false">C268*$C$9</f>
        <v>#VALUE!</v>
      </c>
      <c r="G268" s="62" t="e">
        <f aca="false">D268-F268</f>
        <v>#VALUE!</v>
      </c>
      <c r="H268" s="62" t="e">
        <f aca="false">C268-G268</f>
        <v>#VALUE!</v>
      </c>
      <c r="I268" s="233" t="e">
        <f aca="false">I267+G268</f>
        <v>#VALUE!</v>
      </c>
      <c r="J268" s="233" t="e">
        <f aca="false">J267+F268</f>
        <v>#VALUE!</v>
      </c>
      <c r="N268" s="234"/>
    </row>
    <row r="269" customFormat="false" ht="15.75" hidden="false" customHeight="false" outlineLevel="0" collapsed="false">
      <c r="B269" s="229" t="e">
        <f aca="false">IF(B268=($C$6*12+1),"FIN DU PRET",B268+1)</f>
        <v>#VALUE!</v>
      </c>
      <c r="C269" s="62" t="e">
        <f aca="false">IF(H268&lt;0,"FIN DU PRET",H268)</f>
        <v>#VALUE!</v>
      </c>
      <c r="D269" s="230" t="e">
        <f aca="false">IF(C269="FIN DU PRÊT","FIN DU PRET",IF('Coûts et rendement'!$C$13="Oui",PMT($C$9,$C$7,$C$5)*-1,0))</f>
        <v>#VALUE!</v>
      </c>
      <c r="E269" s="231" t="e">
        <f aca="false">D269+'Coûts et rendement'!$I$15</f>
        <v>#VALUE!</v>
      </c>
      <c r="F269" s="62" t="e">
        <f aca="false">C269*$C$9</f>
        <v>#VALUE!</v>
      </c>
      <c r="G269" s="62" t="e">
        <f aca="false">D269-F269</f>
        <v>#VALUE!</v>
      </c>
      <c r="H269" s="62" t="e">
        <f aca="false">C269-G269</f>
        <v>#VALUE!</v>
      </c>
      <c r="I269" s="233" t="e">
        <f aca="false">I268+G269</f>
        <v>#VALUE!</v>
      </c>
      <c r="J269" s="233" t="e">
        <f aca="false">J268+F269</f>
        <v>#VALUE!</v>
      </c>
      <c r="N269" s="234"/>
    </row>
    <row r="270" customFormat="false" ht="15.75" hidden="false" customHeight="false" outlineLevel="0" collapsed="false">
      <c r="B270" s="229" t="e">
        <f aca="false">IF(B269=($C$6*12+1),"FIN DU PRET",B269+1)</f>
        <v>#VALUE!</v>
      </c>
      <c r="C270" s="62" t="e">
        <f aca="false">IF(H269&lt;0,"FIN DU PRET",H269)</f>
        <v>#VALUE!</v>
      </c>
      <c r="D270" s="230" t="e">
        <f aca="false">IF(C270="FIN DU PRÊT","FIN DU PRET",IF('Coûts et rendement'!$C$13="Oui",PMT($C$9,$C$7,$C$5)*-1,0))</f>
        <v>#VALUE!</v>
      </c>
      <c r="E270" s="231" t="e">
        <f aca="false">D270+'Coûts et rendement'!$I$15</f>
        <v>#VALUE!</v>
      </c>
      <c r="F270" s="62" t="e">
        <f aca="false">C270*$C$9</f>
        <v>#VALUE!</v>
      </c>
      <c r="G270" s="62" t="e">
        <f aca="false">D270-F270</f>
        <v>#VALUE!</v>
      </c>
      <c r="H270" s="62" t="e">
        <f aca="false">C270-G270</f>
        <v>#VALUE!</v>
      </c>
      <c r="I270" s="233" t="e">
        <f aca="false">I269+G270</f>
        <v>#VALUE!</v>
      </c>
      <c r="J270" s="233" t="e">
        <f aca="false">J269+F270</f>
        <v>#VALUE!</v>
      </c>
      <c r="N270" s="234"/>
    </row>
    <row r="271" customFormat="false" ht="15.75" hidden="false" customHeight="false" outlineLevel="0" collapsed="false">
      <c r="B271" s="229" t="e">
        <f aca="false">IF(B270=($C$6*12+1),"FIN DU PRET",B270+1)</f>
        <v>#VALUE!</v>
      </c>
      <c r="C271" s="62" t="e">
        <f aca="false">IF(H270&lt;0,"FIN DU PRET",H270)</f>
        <v>#VALUE!</v>
      </c>
      <c r="D271" s="230" t="e">
        <f aca="false">IF(C271="FIN DU PRÊT","FIN DU PRET",IF('Coûts et rendement'!$C$13="Oui",PMT($C$9,$C$7,$C$5)*-1,0))</f>
        <v>#VALUE!</v>
      </c>
      <c r="E271" s="231" t="e">
        <f aca="false">D271+'Coûts et rendement'!$I$15</f>
        <v>#VALUE!</v>
      </c>
      <c r="F271" s="62" t="e">
        <f aca="false">C271*$C$9</f>
        <v>#VALUE!</v>
      </c>
      <c r="G271" s="62" t="e">
        <f aca="false">D271-F271</f>
        <v>#VALUE!</v>
      </c>
      <c r="H271" s="62" t="e">
        <f aca="false">C271-G271</f>
        <v>#VALUE!</v>
      </c>
      <c r="I271" s="233" t="e">
        <f aca="false">I270+G271</f>
        <v>#VALUE!</v>
      </c>
      <c r="J271" s="233" t="e">
        <f aca="false">J270+F271</f>
        <v>#VALUE!</v>
      </c>
      <c r="N271" s="234"/>
    </row>
    <row r="272" customFormat="false" ht="15.75" hidden="false" customHeight="false" outlineLevel="0" collapsed="false">
      <c r="B272" s="229" t="e">
        <f aca="false">IF(B271=($C$6*12+1),"FIN DU PRET",B271+1)</f>
        <v>#VALUE!</v>
      </c>
      <c r="C272" s="62" t="e">
        <f aca="false">IF(H271&lt;0,"FIN DU PRET",H271)</f>
        <v>#VALUE!</v>
      </c>
      <c r="D272" s="230" t="e">
        <f aca="false">IF(C272="FIN DU PRÊT","FIN DU PRET",IF('Coûts et rendement'!$C$13="Oui",PMT($C$9,$C$7,$C$5)*-1,0))</f>
        <v>#VALUE!</v>
      </c>
      <c r="E272" s="231" t="e">
        <f aca="false">D272+'Coûts et rendement'!$I$15</f>
        <v>#VALUE!</v>
      </c>
      <c r="F272" s="62" t="e">
        <f aca="false">C272*$C$9</f>
        <v>#VALUE!</v>
      </c>
      <c r="G272" s="62" t="e">
        <f aca="false">D272-F272</f>
        <v>#VALUE!</v>
      </c>
      <c r="H272" s="62" t="e">
        <f aca="false">C272-G272</f>
        <v>#VALUE!</v>
      </c>
      <c r="I272" s="233" t="e">
        <f aca="false">I271+G272</f>
        <v>#VALUE!</v>
      </c>
      <c r="J272" s="233" t="e">
        <f aca="false">J271+F272</f>
        <v>#VALUE!</v>
      </c>
      <c r="N272" s="234"/>
    </row>
    <row r="273" customFormat="false" ht="15.75" hidden="false" customHeight="false" outlineLevel="0" collapsed="false">
      <c r="B273" s="229" t="e">
        <f aca="false">IF(B272=($C$6*12+1),"FIN DU PRET",B272+1)</f>
        <v>#VALUE!</v>
      </c>
      <c r="C273" s="62" t="e">
        <f aca="false">IF(H272&lt;0,"FIN DU PRET",H272)</f>
        <v>#VALUE!</v>
      </c>
      <c r="D273" s="230" t="e">
        <f aca="false">IF(C273="FIN DU PRÊT","FIN DU PRET",IF('Coûts et rendement'!$C$13="Oui",PMT($C$9,$C$7,$C$5)*-1,0))</f>
        <v>#VALUE!</v>
      </c>
      <c r="E273" s="231" t="e">
        <f aca="false">D273+'Coûts et rendement'!$I$15</f>
        <v>#VALUE!</v>
      </c>
      <c r="F273" s="62" t="e">
        <f aca="false">C273*$C$9</f>
        <v>#VALUE!</v>
      </c>
      <c r="G273" s="62" t="e">
        <f aca="false">D273-F273</f>
        <v>#VALUE!</v>
      </c>
      <c r="H273" s="62" t="e">
        <f aca="false">C273-G273</f>
        <v>#VALUE!</v>
      </c>
      <c r="I273" s="233" t="e">
        <f aca="false">I272+G273</f>
        <v>#VALUE!</v>
      </c>
      <c r="J273" s="233" t="e">
        <f aca="false">J272+F273</f>
        <v>#VALUE!</v>
      </c>
      <c r="N273" s="234"/>
    </row>
    <row r="274" customFormat="false" ht="15.75" hidden="false" customHeight="false" outlineLevel="0" collapsed="false">
      <c r="B274" s="229" t="e">
        <f aca="false">IF(B273=($C$6*12+1),"FIN DU PRET",B273+1)</f>
        <v>#VALUE!</v>
      </c>
      <c r="C274" s="62" t="e">
        <f aca="false">IF(H273&lt;0,"FIN DU PRET",H273)</f>
        <v>#VALUE!</v>
      </c>
      <c r="D274" s="230" t="e">
        <f aca="false">IF(C274="FIN DU PRÊT","FIN DU PRET",IF('Coûts et rendement'!$C$13="Oui",PMT($C$9,$C$7,$C$5)*-1,0))</f>
        <v>#VALUE!</v>
      </c>
      <c r="E274" s="231" t="e">
        <f aca="false">D274+'Coûts et rendement'!$I$15</f>
        <v>#VALUE!</v>
      </c>
      <c r="F274" s="62" t="e">
        <f aca="false">C274*$C$9</f>
        <v>#VALUE!</v>
      </c>
      <c r="G274" s="62" t="e">
        <f aca="false">D274-F274</f>
        <v>#VALUE!</v>
      </c>
      <c r="H274" s="62" t="e">
        <f aca="false">C274-G274</f>
        <v>#VALUE!</v>
      </c>
      <c r="I274" s="233" t="e">
        <f aca="false">I273+G274</f>
        <v>#VALUE!</v>
      </c>
      <c r="J274" s="233" t="e">
        <f aca="false">J273+F274</f>
        <v>#VALUE!</v>
      </c>
      <c r="N274" s="234"/>
    </row>
    <row r="275" customFormat="false" ht="15.75" hidden="false" customHeight="false" outlineLevel="0" collapsed="false">
      <c r="B275" s="229" t="e">
        <f aca="false">IF(B274=($C$6*12+1),"FIN DU PRET",B274+1)</f>
        <v>#VALUE!</v>
      </c>
      <c r="C275" s="62" t="e">
        <f aca="false">IF(H274&lt;0,"FIN DU PRET",H274)</f>
        <v>#VALUE!</v>
      </c>
      <c r="D275" s="230" t="e">
        <f aca="false">IF(C275="FIN DU PRÊT","FIN DU PRET",IF('Coûts et rendement'!$C$13="Oui",PMT($C$9,$C$7,$C$5)*-1,0))</f>
        <v>#VALUE!</v>
      </c>
      <c r="E275" s="231" t="e">
        <f aca="false">D275+'Coûts et rendement'!$I$15</f>
        <v>#VALUE!</v>
      </c>
      <c r="F275" s="62" t="e">
        <f aca="false">C275*$C$9</f>
        <v>#VALUE!</v>
      </c>
      <c r="G275" s="62" t="e">
        <f aca="false">D275-F275</f>
        <v>#VALUE!</v>
      </c>
      <c r="H275" s="62" t="e">
        <f aca="false">C275-G275</f>
        <v>#VALUE!</v>
      </c>
      <c r="I275" s="233" t="e">
        <f aca="false">I274+G275</f>
        <v>#VALUE!</v>
      </c>
      <c r="J275" s="233" t="e">
        <f aca="false">J274+F275</f>
        <v>#VALUE!</v>
      </c>
      <c r="N275" s="234"/>
    </row>
    <row r="276" customFormat="false" ht="15.75" hidden="false" customHeight="false" outlineLevel="0" collapsed="false">
      <c r="B276" s="229" t="e">
        <f aca="false">IF(B275=($C$6*12+1),"FIN DU PRET",B275+1)</f>
        <v>#VALUE!</v>
      </c>
      <c r="C276" s="62" t="e">
        <f aca="false">IF(H275&lt;0,"FIN DU PRET",H275)</f>
        <v>#VALUE!</v>
      </c>
      <c r="D276" s="230" t="e">
        <f aca="false">IF(C276="FIN DU PRÊT","FIN DU PRET",IF('Coûts et rendement'!$C$13="Oui",PMT($C$9,$C$7,$C$5)*-1,0))</f>
        <v>#VALUE!</v>
      </c>
      <c r="E276" s="231" t="e">
        <f aca="false">D276+'Coûts et rendement'!$I$15</f>
        <v>#VALUE!</v>
      </c>
      <c r="F276" s="62" t="e">
        <f aca="false">C276*$C$9</f>
        <v>#VALUE!</v>
      </c>
      <c r="G276" s="62" t="e">
        <f aca="false">D276-F276</f>
        <v>#VALUE!</v>
      </c>
      <c r="H276" s="62" t="e">
        <f aca="false">C276-G276</f>
        <v>#VALUE!</v>
      </c>
      <c r="I276" s="233" t="e">
        <f aca="false">I275+G276</f>
        <v>#VALUE!</v>
      </c>
      <c r="J276" s="233" t="e">
        <f aca="false">J275+F276</f>
        <v>#VALUE!</v>
      </c>
      <c r="N276" s="234"/>
    </row>
    <row r="277" customFormat="false" ht="15.75" hidden="false" customHeight="false" outlineLevel="0" collapsed="false">
      <c r="B277" s="229" t="e">
        <f aca="false">IF(B276=($C$6*12+1),"FIN DU PRET",B276+1)</f>
        <v>#VALUE!</v>
      </c>
      <c r="C277" s="62" t="e">
        <f aca="false">IF(H276&lt;0,"FIN DU PRET",H276)</f>
        <v>#VALUE!</v>
      </c>
      <c r="D277" s="230" t="e">
        <f aca="false">IF(C277="FIN DU PRÊT","FIN DU PRET",IF('Coûts et rendement'!$C$13="Oui",PMT($C$9,$C$7,$C$5)*-1,0))</f>
        <v>#VALUE!</v>
      </c>
      <c r="E277" s="231" t="e">
        <f aca="false">D277+'Coûts et rendement'!$I$15</f>
        <v>#VALUE!</v>
      </c>
      <c r="F277" s="62" t="e">
        <f aca="false">C277*$C$9</f>
        <v>#VALUE!</v>
      </c>
      <c r="G277" s="62" t="e">
        <f aca="false">D277-F277</f>
        <v>#VALUE!</v>
      </c>
      <c r="H277" s="62" t="e">
        <f aca="false">C277-G277</f>
        <v>#VALUE!</v>
      </c>
      <c r="I277" s="233" t="e">
        <f aca="false">I276+G277</f>
        <v>#VALUE!</v>
      </c>
      <c r="J277" s="233" t="e">
        <f aca="false">J276+F277</f>
        <v>#VALUE!</v>
      </c>
      <c r="N277" s="234"/>
    </row>
    <row r="278" customFormat="false" ht="15.75" hidden="false" customHeight="false" outlineLevel="0" collapsed="false">
      <c r="B278" s="229" t="e">
        <f aca="false">IF(B277=($C$6*12+1),"FIN DU PRET",B277+1)</f>
        <v>#VALUE!</v>
      </c>
      <c r="C278" s="62" t="e">
        <f aca="false">IF(H277&lt;0,"FIN DU PRET",H277)</f>
        <v>#VALUE!</v>
      </c>
      <c r="D278" s="230" t="e">
        <f aca="false">IF(C278="FIN DU PRÊT","FIN DU PRET",IF('Coûts et rendement'!$C$13="Oui",PMT($C$9,$C$7,$C$5)*-1,0))</f>
        <v>#VALUE!</v>
      </c>
      <c r="E278" s="231" t="e">
        <f aca="false">D278+'Coûts et rendement'!$I$15</f>
        <v>#VALUE!</v>
      </c>
      <c r="F278" s="62" t="e">
        <f aca="false">C278*$C$9</f>
        <v>#VALUE!</v>
      </c>
      <c r="G278" s="62" t="e">
        <f aca="false">D278-F278</f>
        <v>#VALUE!</v>
      </c>
      <c r="H278" s="62" t="e">
        <f aca="false">C278-G278</f>
        <v>#VALUE!</v>
      </c>
      <c r="I278" s="233" t="e">
        <f aca="false">I277+G278</f>
        <v>#VALUE!</v>
      </c>
      <c r="J278" s="233" t="e">
        <f aca="false">J277+F278</f>
        <v>#VALUE!</v>
      </c>
      <c r="N278" s="234"/>
    </row>
    <row r="279" customFormat="false" ht="15.75" hidden="false" customHeight="false" outlineLevel="0" collapsed="false">
      <c r="B279" s="229" t="e">
        <f aca="false">IF(B278=($C$6*12+1),"FIN DU PRET",B278+1)</f>
        <v>#VALUE!</v>
      </c>
      <c r="C279" s="62" t="e">
        <f aca="false">IF(H278&lt;0,"FIN DU PRET",H278)</f>
        <v>#VALUE!</v>
      </c>
      <c r="D279" s="230" t="e">
        <f aca="false">IF(C279="FIN DU PRÊT","FIN DU PRET",IF('Coûts et rendement'!$C$13="Oui",PMT($C$9,$C$7,$C$5)*-1,0))</f>
        <v>#VALUE!</v>
      </c>
      <c r="E279" s="231" t="e">
        <f aca="false">D279+'Coûts et rendement'!$I$15</f>
        <v>#VALUE!</v>
      </c>
      <c r="F279" s="62" t="e">
        <f aca="false">C279*$C$9</f>
        <v>#VALUE!</v>
      </c>
      <c r="G279" s="62" t="e">
        <f aca="false">D279-F279</f>
        <v>#VALUE!</v>
      </c>
      <c r="H279" s="62" t="e">
        <f aca="false">C279-G279</f>
        <v>#VALUE!</v>
      </c>
      <c r="I279" s="233" t="e">
        <f aca="false">I278+G279</f>
        <v>#VALUE!</v>
      </c>
      <c r="J279" s="233" t="e">
        <f aca="false">J278+F279</f>
        <v>#VALUE!</v>
      </c>
      <c r="N279" s="234"/>
    </row>
    <row r="280" customFormat="false" ht="15.75" hidden="false" customHeight="false" outlineLevel="0" collapsed="false">
      <c r="B280" s="229" t="e">
        <f aca="false">IF(B279=($C$6*12+1),"FIN DU PRET",B279+1)</f>
        <v>#VALUE!</v>
      </c>
      <c r="C280" s="62" t="e">
        <f aca="false">IF(H279&lt;0,"FIN DU PRET",H279)</f>
        <v>#VALUE!</v>
      </c>
      <c r="D280" s="230" t="e">
        <f aca="false">IF(C280="FIN DU PRÊT","FIN DU PRET",IF('Coûts et rendement'!$C$13="Oui",PMT($C$9,$C$7,$C$5)*-1,0))</f>
        <v>#VALUE!</v>
      </c>
      <c r="E280" s="231" t="e">
        <f aca="false">D280+'Coûts et rendement'!$I$15</f>
        <v>#VALUE!</v>
      </c>
      <c r="F280" s="62" t="e">
        <f aca="false">C280*$C$9</f>
        <v>#VALUE!</v>
      </c>
      <c r="G280" s="62" t="e">
        <f aca="false">D280-F280</f>
        <v>#VALUE!</v>
      </c>
      <c r="H280" s="62" t="e">
        <f aca="false">C280-G280</f>
        <v>#VALUE!</v>
      </c>
      <c r="I280" s="233" t="e">
        <f aca="false">I279+G280</f>
        <v>#VALUE!</v>
      </c>
      <c r="J280" s="233" t="e">
        <f aca="false">J279+F280</f>
        <v>#VALUE!</v>
      </c>
      <c r="N280" s="234"/>
    </row>
    <row r="281" customFormat="false" ht="15.75" hidden="false" customHeight="false" outlineLevel="0" collapsed="false">
      <c r="B281" s="229" t="e">
        <f aca="false">IF(B280=($C$6*12+1),"FIN DU PRET",B280+1)</f>
        <v>#VALUE!</v>
      </c>
      <c r="C281" s="62" t="e">
        <f aca="false">IF(H280&lt;0,"FIN DU PRET",H280)</f>
        <v>#VALUE!</v>
      </c>
      <c r="D281" s="230" t="e">
        <f aca="false">IF(C281="FIN DU PRÊT","FIN DU PRET",IF('Coûts et rendement'!$C$13="Oui",PMT($C$9,$C$7,$C$5)*-1,0))</f>
        <v>#VALUE!</v>
      </c>
      <c r="E281" s="231" t="e">
        <f aca="false">D281+'Coûts et rendement'!$I$15</f>
        <v>#VALUE!</v>
      </c>
      <c r="F281" s="62" t="e">
        <f aca="false">C281*$C$9</f>
        <v>#VALUE!</v>
      </c>
      <c r="G281" s="62" t="e">
        <f aca="false">D281-F281</f>
        <v>#VALUE!</v>
      </c>
      <c r="H281" s="62" t="e">
        <f aca="false">C281-G281</f>
        <v>#VALUE!</v>
      </c>
      <c r="I281" s="233" t="e">
        <f aca="false">I280+G281</f>
        <v>#VALUE!</v>
      </c>
      <c r="J281" s="233" t="e">
        <f aca="false">J280+F281</f>
        <v>#VALUE!</v>
      </c>
      <c r="N281" s="234"/>
    </row>
    <row r="282" customFormat="false" ht="15.75" hidden="false" customHeight="false" outlineLevel="0" collapsed="false">
      <c r="B282" s="229" t="e">
        <f aca="false">IF(B281=($C$6*12+1),"FIN DU PRET",B281+1)</f>
        <v>#VALUE!</v>
      </c>
      <c r="C282" s="62" t="e">
        <f aca="false">IF(H281&lt;0,"FIN DU PRET",H281)</f>
        <v>#VALUE!</v>
      </c>
      <c r="D282" s="230" t="e">
        <f aca="false">IF(C282="FIN DU PRÊT","FIN DU PRET",IF('Coûts et rendement'!$C$13="Oui",PMT($C$9,$C$7,$C$5)*-1,0))</f>
        <v>#VALUE!</v>
      </c>
      <c r="E282" s="231" t="e">
        <f aca="false">D282+'Coûts et rendement'!$I$15</f>
        <v>#VALUE!</v>
      </c>
      <c r="F282" s="62" t="e">
        <f aca="false">C282*$C$9</f>
        <v>#VALUE!</v>
      </c>
      <c r="G282" s="62" t="e">
        <f aca="false">D282-F282</f>
        <v>#VALUE!</v>
      </c>
      <c r="H282" s="62" t="e">
        <f aca="false">C282-G282</f>
        <v>#VALUE!</v>
      </c>
      <c r="I282" s="233" t="e">
        <f aca="false">I281+G282</f>
        <v>#VALUE!</v>
      </c>
      <c r="J282" s="233" t="e">
        <f aca="false">J281+F282</f>
        <v>#VALUE!</v>
      </c>
      <c r="N282" s="234"/>
    </row>
    <row r="283" customFormat="false" ht="15.75" hidden="false" customHeight="false" outlineLevel="0" collapsed="false">
      <c r="B283" s="229" t="e">
        <f aca="false">IF(B282=($C$6*12+1),"FIN DU PRET",B282+1)</f>
        <v>#VALUE!</v>
      </c>
      <c r="C283" s="62" t="e">
        <f aca="false">IF(H282&lt;0,"FIN DU PRET",H282)</f>
        <v>#VALUE!</v>
      </c>
      <c r="D283" s="230" t="e">
        <f aca="false">IF(C283="FIN DU PRÊT","FIN DU PRET",IF('Coûts et rendement'!$C$13="Oui",PMT($C$9,$C$7,$C$5)*-1,0))</f>
        <v>#VALUE!</v>
      </c>
      <c r="E283" s="231" t="e">
        <f aca="false">D283+'Coûts et rendement'!$I$15</f>
        <v>#VALUE!</v>
      </c>
      <c r="F283" s="62" t="e">
        <f aca="false">C283*$C$9</f>
        <v>#VALUE!</v>
      </c>
      <c r="G283" s="62" t="e">
        <f aca="false">D283-F283</f>
        <v>#VALUE!</v>
      </c>
      <c r="H283" s="62" t="e">
        <f aca="false">C283-G283</f>
        <v>#VALUE!</v>
      </c>
      <c r="I283" s="233" t="e">
        <f aca="false">I282+G283</f>
        <v>#VALUE!</v>
      </c>
      <c r="J283" s="233" t="e">
        <f aca="false">J282+F283</f>
        <v>#VALUE!</v>
      </c>
      <c r="N283" s="234"/>
    </row>
    <row r="284" customFormat="false" ht="15.75" hidden="false" customHeight="false" outlineLevel="0" collapsed="false">
      <c r="B284" s="229" t="e">
        <f aca="false">IF(B283=($C$6*12+1),"FIN DU PRET",B283+1)</f>
        <v>#VALUE!</v>
      </c>
      <c r="C284" s="62" t="e">
        <f aca="false">IF(H283&lt;0,"FIN DU PRET",H283)</f>
        <v>#VALUE!</v>
      </c>
      <c r="D284" s="230" t="e">
        <f aca="false">IF(C284="FIN DU PRÊT","FIN DU PRET",IF('Coûts et rendement'!$C$13="Oui",PMT($C$9,$C$7,$C$5)*-1,0))</f>
        <v>#VALUE!</v>
      </c>
      <c r="E284" s="231" t="e">
        <f aca="false">D284+'Coûts et rendement'!$I$15</f>
        <v>#VALUE!</v>
      </c>
      <c r="F284" s="62" t="e">
        <f aca="false">C284*$C$9</f>
        <v>#VALUE!</v>
      </c>
      <c r="G284" s="62" t="e">
        <f aca="false">D284-F284</f>
        <v>#VALUE!</v>
      </c>
      <c r="H284" s="62" t="e">
        <f aca="false">C284-G284</f>
        <v>#VALUE!</v>
      </c>
      <c r="I284" s="233" t="e">
        <f aca="false">I283+G284</f>
        <v>#VALUE!</v>
      </c>
      <c r="J284" s="233" t="e">
        <f aca="false">J283+F284</f>
        <v>#VALUE!</v>
      </c>
      <c r="N284" s="234"/>
    </row>
    <row r="285" customFormat="false" ht="15.75" hidden="false" customHeight="false" outlineLevel="0" collapsed="false">
      <c r="B285" s="229" t="e">
        <f aca="false">IF(B284=($C$6*12+1),"FIN DU PRET",B284+1)</f>
        <v>#VALUE!</v>
      </c>
      <c r="C285" s="62" t="e">
        <f aca="false">IF(H284&lt;0,"FIN DU PRET",H284)</f>
        <v>#VALUE!</v>
      </c>
      <c r="D285" s="230" t="e">
        <f aca="false">IF(C285="FIN DU PRÊT","FIN DU PRET",IF('Coûts et rendement'!$C$13="Oui",PMT($C$9,$C$7,$C$5)*-1,0))</f>
        <v>#VALUE!</v>
      </c>
      <c r="E285" s="231" t="e">
        <f aca="false">D285+'Coûts et rendement'!$I$15</f>
        <v>#VALUE!</v>
      </c>
      <c r="F285" s="62" t="e">
        <f aca="false">C285*$C$9</f>
        <v>#VALUE!</v>
      </c>
      <c r="G285" s="62" t="e">
        <f aca="false">D285-F285</f>
        <v>#VALUE!</v>
      </c>
      <c r="H285" s="62" t="e">
        <f aca="false">C285-G285</f>
        <v>#VALUE!</v>
      </c>
      <c r="I285" s="233" t="e">
        <f aca="false">I284+G285</f>
        <v>#VALUE!</v>
      </c>
      <c r="J285" s="233" t="e">
        <f aca="false">J284+F285</f>
        <v>#VALUE!</v>
      </c>
      <c r="N285" s="234"/>
    </row>
    <row r="286" customFormat="false" ht="15.75" hidden="false" customHeight="false" outlineLevel="0" collapsed="false">
      <c r="B286" s="229" t="e">
        <f aca="false">IF(B285=($C$6*12+1),"FIN DU PRET",B285+1)</f>
        <v>#VALUE!</v>
      </c>
      <c r="C286" s="62" t="e">
        <f aca="false">IF(H285&lt;0,"FIN DU PRET",H285)</f>
        <v>#VALUE!</v>
      </c>
      <c r="D286" s="230" t="e">
        <f aca="false">IF(C286="FIN DU PRÊT","FIN DU PRET",IF('Coûts et rendement'!$C$13="Oui",PMT($C$9,$C$7,$C$5)*-1,0))</f>
        <v>#VALUE!</v>
      </c>
      <c r="E286" s="231" t="e">
        <f aca="false">D286+'Coûts et rendement'!$I$15</f>
        <v>#VALUE!</v>
      </c>
      <c r="F286" s="62" t="e">
        <f aca="false">C286*$C$9</f>
        <v>#VALUE!</v>
      </c>
      <c r="G286" s="62" t="e">
        <f aca="false">D286-F286</f>
        <v>#VALUE!</v>
      </c>
      <c r="H286" s="62" t="e">
        <f aca="false">C286-G286</f>
        <v>#VALUE!</v>
      </c>
      <c r="I286" s="233" t="e">
        <f aca="false">I285+G286</f>
        <v>#VALUE!</v>
      </c>
      <c r="J286" s="233" t="e">
        <f aca="false">J285+F286</f>
        <v>#VALUE!</v>
      </c>
      <c r="N286" s="234"/>
    </row>
    <row r="287" customFormat="false" ht="15.75" hidden="false" customHeight="false" outlineLevel="0" collapsed="false">
      <c r="B287" s="229" t="e">
        <f aca="false">IF(B286=($C$6*12+1),"FIN DU PRET",B286+1)</f>
        <v>#VALUE!</v>
      </c>
      <c r="C287" s="62" t="e">
        <f aca="false">IF(H286&lt;0,"FIN DU PRET",H286)</f>
        <v>#VALUE!</v>
      </c>
      <c r="D287" s="230" t="e">
        <f aca="false">IF(C287="FIN DU PRÊT","FIN DU PRET",IF('Coûts et rendement'!$C$13="Oui",PMT($C$9,$C$7,$C$5)*-1,0))</f>
        <v>#VALUE!</v>
      </c>
      <c r="E287" s="231" t="e">
        <f aca="false">D287+'Coûts et rendement'!$I$15</f>
        <v>#VALUE!</v>
      </c>
      <c r="F287" s="62" t="e">
        <f aca="false">C287*$C$9</f>
        <v>#VALUE!</v>
      </c>
      <c r="G287" s="62" t="e">
        <f aca="false">D287-F287</f>
        <v>#VALUE!</v>
      </c>
      <c r="H287" s="62" t="e">
        <f aca="false">C287-G287</f>
        <v>#VALUE!</v>
      </c>
      <c r="I287" s="233" t="e">
        <f aca="false">I286+G287</f>
        <v>#VALUE!</v>
      </c>
      <c r="J287" s="233" t="e">
        <f aca="false">J286+F287</f>
        <v>#VALUE!</v>
      </c>
      <c r="N287" s="234"/>
    </row>
    <row r="288" customFormat="false" ht="15.75" hidden="false" customHeight="false" outlineLevel="0" collapsed="false">
      <c r="B288" s="229" t="e">
        <f aca="false">IF(B287=($C$6*12+1),"FIN DU PRET",B287+1)</f>
        <v>#VALUE!</v>
      </c>
      <c r="C288" s="62" t="e">
        <f aca="false">IF(H287&lt;0,"FIN DU PRET",H287)</f>
        <v>#VALUE!</v>
      </c>
      <c r="D288" s="230" t="e">
        <f aca="false">IF(C288="FIN DU PRÊT","FIN DU PRET",IF('Coûts et rendement'!$C$13="Oui",PMT($C$9,$C$7,$C$5)*-1,0))</f>
        <v>#VALUE!</v>
      </c>
      <c r="E288" s="231" t="e">
        <f aca="false">D288+'Coûts et rendement'!$I$15</f>
        <v>#VALUE!</v>
      </c>
      <c r="F288" s="62" t="e">
        <f aca="false">C288*$C$9</f>
        <v>#VALUE!</v>
      </c>
      <c r="G288" s="62" t="e">
        <f aca="false">D288-F288</f>
        <v>#VALUE!</v>
      </c>
      <c r="H288" s="62" t="e">
        <f aca="false">C288-G288</f>
        <v>#VALUE!</v>
      </c>
      <c r="I288" s="233" t="e">
        <f aca="false">I287+G288</f>
        <v>#VALUE!</v>
      </c>
      <c r="J288" s="233" t="e">
        <f aca="false">J287+F288</f>
        <v>#VALUE!</v>
      </c>
      <c r="N288" s="234"/>
    </row>
    <row r="289" customFormat="false" ht="15.75" hidden="false" customHeight="false" outlineLevel="0" collapsed="false">
      <c r="B289" s="229" t="e">
        <f aca="false">IF(B288=($C$6*12+1),"FIN DU PRET",B288+1)</f>
        <v>#VALUE!</v>
      </c>
      <c r="C289" s="62" t="e">
        <f aca="false">IF(H288&lt;0,"FIN DU PRET",H288)</f>
        <v>#VALUE!</v>
      </c>
      <c r="D289" s="230" t="e">
        <f aca="false">IF(C289="FIN DU PRÊT","FIN DU PRET",IF('Coûts et rendement'!$C$13="Oui",PMT($C$9,$C$7,$C$5)*-1,0))</f>
        <v>#VALUE!</v>
      </c>
      <c r="E289" s="231" t="e">
        <f aca="false">D289+'Coûts et rendement'!$I$15</f>
        <v>#VALUE!</v>
      </c>
      <c r="F289" s="62" t="e">
        <f aca="false">C289*$C$9</f>
        <v>#VALUE!</v>
      </c>
      <c r="G289" s="62" t="e">
        <f aca="false">D289-F289</f>
        <v>#VALUE!</v>
      </c>
      <c r="H289" s="62" t="e">
        <f aca="false">C289-G289</f>
        <v>#VALUE!</v>
      </c>
      <c r="I289" s="233" t="e">
        <f aca="false">I288+G289</f>
        <v>#VALUE!</v>
      </c>
      <c r="J289" s="233" t="e">
        <f aca="false">J288+F289</f>
        <v>#VALUE!</v>
      </c>
      <c r="N289" s="234"/>
    </row>
    <row r="290" customFormat="false" ht="15.75" hidden="false" customHeight="false" outlineLevel="0" collapsed="false">
      <c r="B290" s="229" t="e">
        <f aca="false">IF(B289=($C$6*12+1),"FIN DU PRET",B289+1)</f>
        <v>#VALUE!</v>
      </c>
      <c r="C290" s="62" t="e">
        <f aca="false">IF(H289&lt;0,"FIN DU PRET",H289)</f>
        <v>#VALUE!</v>
      </c>
      <c r="D290" s="230" t="e">
        <f aca="false">IF(C290="FIN DU PRÊT","FIN DU PRET",IF('Coûts et rendement'!$C$13="Oui",PMT($C$9,$C$7,$C$5)*-1,0))</f>
        <v>#VALUE!</v>
      </c>
      <c r="E290" s="231" t="e">
        <f aca="false">D290+'Coûts et rendement'!$I$15</f>
        <v>#VALUE!</v>
      </c>
      <c r="F290" s="62" t="e">
        <f aca="false">C290*$C$9</f>
        <v>#VALUE!</v>
      </c>
      <c r="G290" s="62" t="e">
        <f aca="false">D290-F290</f>
        <v>#VALUE!</v>
      </c>
      <c r="H290" s="62" t="e">
        <f aca="false">C290-G290</f>
        <v>#VALUE!</v>
      </c>
      <c r="I290" s="233" t="e">
        <f aca="false">I289+G290</f>
        <v>#VALUE!</v>
      </c>
      <c r="J290" s="233" t="e">
        <f aca="false">J289+F290</f>
        <v>#VALUE!</v>
      </c>
      <c r="N290" s="234"/>
    </row>
    <row r="291" customFormat="false" ht="15.75" hidden="false" customHeight="false" outlineLevel="0" collapsed="false">
      <c r="B291" s="229" t="e">
        <f aca="false">IF(B290=($C$6*12+1),"FIN DU PRET",B290+1)</f>
        <v>#VALUE!</v>
      </c>
      <c r="C291" s="62" t="e">
        <f aca="false">IF(H290&lt;0,"FIN DU PRET",H290)</f>
        <v>#VALUE!</v>
      </c>
      <c r="D291" s="230" t="e">
        <f aca="false">IF(C291="FIN DU PRÊT","FIN DU PRET",IF('Coûts et rendement'!$C$13="Oui",PMT($C$9,$C$7,$C$5)*-1,0))</f>
        <v>#VALUE!</v>
      </c>
      <c r="E291" s="231" t="e">
        <f aca="false">D291+'Coûts et rendement'!$I$15</f>
        <v>#VALUE!</v>
      </c>
      <c r="F291" s="62" t="e">
        <f aca="false">C291*$C$9</f>
        <v>#VALUE!</v>
      </c>
      <c r="G291" s="62" t="e">
        <f aca="false">D291-F291</f>
        <v>#VALUE!</v>
      </c>
      <c r="H291" s="62" t="e">
        <f aca="false">C291-G291</f>
        <v>#VALUE!</v>
      </c>
      <c r="I291" s="233" t="e">
        <f aca="false">I290+G291</f>
        <v>#VALUE!</v>
      </c>
      <c r="J291" s="233" t="e">
        <f aca="false">J290+F291</f>
        <v>#VALUE!</v>
      </c>
      <c r="N291" s="234"/>
    </row>
    <row r="292" customFormat="false" ht="15.75" hidden="false" customHeight="false" outlineLevel="0" collapsed="false">
      <c r="B292" s="229" t="e">
        <f aca="false">IF(B291=($C$6*12+1),"FIN DU PRET",B291+1)</f>
        <v>#VALUE!</v>
      </c>
      <c r="C292" s="62" t="e">
        <f aca="false">IF(H291&lt;0,"FIN DU PRET",H291)</f>
        <v>#VALUE!</v>
      </c>
      <c r="D292" s="230" t="e">
        <f aca="false">IF(C292="FIN DU PRÊT","FIN DU PRET",IF('Coûts et rendement'!$C$13="Oui",PMT($C$9,$C$7,$C$5)*-1,0))</f>
        <v>#VALUE!</v>
      </c>
      <c r="E292" s="231" t="e">
        <f aca="false">D292+'Coûts et rendement'!$I$15</f>
        <v>#VALUE!</v>
      </c>
      <c r="F292" s="62" t="e">
        <f aca="false">C292*$C$9</f>
        <v>#VALUE!</v>
      </c>
      <c r="G292" s="62" t="e">
        <f aca="false">D292-F292</f>
        <v>#VALUE!</v>
      </c>
      <c r="H292" s="62" t="e">
        <f aca="false">C292-G292</f>
        <v>#VALUE!</v>
      </c>
      <c r="I292" s="233" t="e">
        <f aca="false">I291+G292</f>
        <v>#VALUE!</v>
      </c>
      <c r="J292" s="233" t="e">
        <f aca="false">J291+F292</f>
        <v>#VALUE!</v>
      </c>
      <c r="N292" s="234"/>
    </row>
    <row r="293" customFormat="false" ht="15.75" hidden="false" customHeight="false" outlineLevel="0" collapsed="false">
      <c r="B293" s="229" t="e">
        <f aca="false">IF(B292=($C$6*12+1),"FIN DU PRET",B292+1)</f>
        <v>#VALUE!</v>
      </c>
      <c r="C293" s="62" t="e">
        <f aca="false">IF(H292&lt;0,"FIN DU PRET",H292)</f>
        <v>#VALUE!</v>
      </c>
      <c r="D293" s="230" t="e">
        <f aca="false">IF(C293="FIN DU PRÊT","FIN DU PRET",IF('Coûts et rendement'!$C$13="Oui",PMT($C$9,$C$7,$C$5)*-1,0))</f>
        <v>#VALUE!</v>
      </c>
      <c r="E293" s="231" t="e">
        <f aca="false">D293+'Coûts et rendement'!$I$15</f>
        <v>#VALUE!</v>
      </c>
      <c r="F293" s="62" t="e">
        <f aca="false">C293*$C$9</f>
        <v>#VALUE!</v>
      </c>
      <c r="G293" s="62" t="e">
        <f aca="false">D293-F293</f>
        <v>#VALUE!</v>
      </c>
      <c r="H293" s="62" t="e">
        <f aca="false">C293-G293</f>
        <v>#VALUE!</v>
      </c>
      <c r="I293" s="233" t="e">
        <f aca="false">I292+G293</f>
        <v>#VALUE!</v>
      </c>
      <c r="J293" s="233" t="e">
        <f aca="false">J292+F293</f>
        <v>#VALUE!</v>
      </c>
      <c r="N293" s="234"/>
    </row>
    <row r="294" customFormat="false" ht="15.75" hidden="false" customHeight="false" outlineLevel="0" collapsed="false">
      <c r="B294" s="229" t="e">
        <f aca="false">IF(B293=($C$6*12+1),"FIN DU PRET",B293+1)</f>
        <v>#VALUE!</v>
      </c>
      <c r="C294" s="62" t="e">
        <f aca="false">IF(H293&lt;0,"FIN DU PRET",H293)</f>
        <v>#VALUE!</v>
      </c>
      <c r="D294" s="230" t="e">
        <f aca="false">IF(C294="FIN DU PRÊT","FIN DU PRET",IF('Coûts et rendement'!$C$13="Oui",PMT($C$9,$C$7,$C$5)*-1,0))</f>
        <v>#VALUE!</v>
      </c>
      <c r="E294" s="231" t="e">
        <f aca="false">D294+'Coûts et rendement'!$I$15</f>
        <v>#VALUE!</v>
      </c>
      <c r="F294" s="62" t="e">
        <f aca="false">C294*$C$9</f>
        <v>#VALUE!</v>
      </c>
      <c r="G294" s="62" t="e">
        <f aca="false">D294-F294</f>
        <v>#VALUE!</v>
      </c>
      <c r="H294" s="62" t="e">
        <f aca="false">C294-G294</f>
        <v>#VALUE!</v>
      </c>
      <c r="I294" s="233" t="e">
        <f aca="false">I293+G294</f>
        <v>#VALUE!</v>
      </c>
      <c r="J294" s="233" t="e">
        <f aca="false">J293+F294</f>
        <v>#VALUE!</v>
      </c>
      <c r="N294" s="234"/>
    </row>
    <row r="295" customFormat="false" ht="15.75" hidden="false" customHeight="false" outlineLevel="0" collapsed="false">
      <c r="B295" s="229" t="e">
        <f aca="false">IF(B294=($C$6*12+1),"FIN DU PRET",B294+1)</f>
        <v>#VALUE!</v>
      </c>
      <c r="C295" s="62" t="e">
        <f aca="false">IF(H294&lt;0,"FIN DU PRET",H294)</f>
        <v>#VALUE!</v>
      </c>
      <c r="D295" s="230" t="e">
        <f aca="false">IF(C295="FIN DU PRÊT","FIN DU PRET",IF('Coûts et rendement'!$C$13="Oui",PMT($C$9,$C$7,$C$5)*-1,0))</f>
        <v>#VALUE!</v>
      </c>
      <c r="E295" s="231" t="e">
        <f aca="false">D295+'Coûts et rendement'!$I$15</f>
        <v>#VALUE!</v>
      </c>
      <c r="F295" s="62" t="e">
        <f aca="false">C295*$C$9</f>
        <v>#VALUE!</v>
      </c>
      <c r="G295" s="62" t="e">
        <f aca="false">D295-F295</f>
        <v>#VALUE!</v>
      </c>
      <c r="H295" s="62" t="e">
        <f aca="false">C295-G295</f>
        <v>#VALUE!</v>
      </c>
      <c r="I295" s="233" t="e">
        <f aca="false">I294+G295</f>
        <v>#VALUE!</v>
      </c>
      <c r="J295" s="233" t="e">
        <f aca="false">J294+F295</f>
        <v>#VALUE!</v>
      </c>
      <c r="N295" s="234"/>
    </row>
    <row r="296" customFormat="false" ht="15.75" hidden="false" customHeight="false" outlineLevel="0" collapsed="false">
      <c r="B296" s="229" t="e">
        <f aca="false">IF(B295=($C$6*12+1),"FIN DU PRET",B295+1)</f>
        <v>#VALUE!</v>
      </c>
      <c r="C296" s="62" t="e">
        <f aca="false">IF(H295&lt;0,"FIN DU PRET",H295)</f>
        <v>#VALUE!</v>
      </c>
      <c r="D296" s="230" t="e">
        <f aca="false">IF(C296="FIN DU PRÊT","FIN DU PRET",IF('Coûts et rendement'!$C$13="Oui",PMT($C$9,$C$7,$C$5)*-1,0))</f>
        <v>#VALUE!</v>
      </c>
      <c r="E296" s="231" t="e">
        <f aca="false">D296+'Coûts et rendement'!$I$15</f>
        <v>#VALUE!</v>
      </c>
      <c r="F296" s="62" t="e">
        <f aca="false">C296*$C$9</f>
        <v>#VALUE!</v>
      </c>
      <c r="G296" s="62" t="e">
        <f aca="false">D296-F296</f>
        <v>#VALUE!</v>
      </c>
      <c r="H296" s="62" t="e">
        <f aca="false">C296-G296</f>
        <v>#VALUE!</v>
      </c>
      <c r="I296" s="233" t="e">
        <f aca="false">I295+G296</f>
        <v>#VALUE!</v>
      </c>
      <c r="J296" s="233" t="e">
        <f aca="false">J295+F296</f>
        <v>#VALUE!</v>
      </c>
      <c r="N296" s="234"/>
    </row>
    <row r="297" customFormat="false" ht="15.75" hidden="false" customHeight="false" outlineLevel="0" collapsed="false">
      <c r="B297" s="229" t="e">
        <f aca="false">IF(B296=($C$6*12+1),"FIN DU PRET",B296+1)</f>
        <v>#VALUE!</v>
      </c>
      <c r="C297" s="62" t="e">
        <f aca="false">IF(H296&lt;0,"FIN DU PRET",H296)</f>
        <v>#VALUE!</v>
      </c>
      <c r="D297" s="230" t="e">
        <f aca="false">IF(C297="FIN DU PRÊT","FIN DU PRET",IF('Coûts et rendement'!$C$13="Oui",PMT($C$9,$C$7,$C$5)*-1,0))</f>
        <v>#VALUE!</v>
      </c>
      <c r="E297" s="231" t="e">
        <f aca="false">D297+'Coûts et rendement'!$I$15</f>
        <v>#VALUE!</v>
      </c>
      <c r="F297" s="62" t="e">
        <f aca="false">C297*$C$9</f>
        <v>#VALUE!</v>
      </c>
      <c r="G297" s="62" t="e">
        <f aca="false">D297-F297</f>
        <v>#VALUE!</v>
      </c>
      <c r="H297" s="62" t="e">
        <f aca="false">C297-G297</f>
        <v>#VALUE!</v>
      </c>
      <c r="I297" s="233" t="e">
        <f aca="false">I296+G297</f>
        <v>#VALUE!</v>
      </c>
      <c r="J297" s="233" t="e">
        <f aca="false">J296+F297</f>
        <v>#VALUE!</v>
      </c>
      <c r="N297" s="234"/>
    </row>
    <row r="298" customFormat="false" ht="15.75" hidden="false" customHeight="false" outlineLevel="0" collapsed="false">
      <c r="B298" s="229" t="e">
        <f aca="false">IF(B297=($C$6*12+1),"FIN DU PRET",B297+1)</f>
        <v>#VALUE!</v>
      </c>
      <c r="C298" s="62" t="e">
        <f aca="false">IF(H297&lt;0,"FIN DU PRET",H297)</f>
        <v>#VALUE!</v>
      </c>
      <c r="D298" s="230" t="e">
        <f aca="false">IF(C298="FIN DU PRÊT","FIN DU PRET",IF('Coûts et rendement'!$C$13="Oui",PMT($C$9,$C$7,$C$5)*-1,0))</f>
        <v>#VALUE!</v>
      </c>
      <c r="E298" s="231" t="e">
        <f aca="false">D298+'Coûts et rendement'!$I$15</f>
        <v>#VALUE!</v>
      </c>
      <c r="F298" s="62" t="e">
        <f aca="false">C298*$C$9</f>
        <v>#VALUE!</v>
      </c>
      <c r="G298" s="62" t="e">
        <f aca="false">D298-F298</f>
        <v>#VALUE!</v>
      </c>
      <c r="H298" s="62" t="e">
        <f aca="false">C298-G298</f>
        <v>#VALUE!</v>
      </c>
      <c r="I298" s="233" t="e">
        <f aca="false">I297+G298</f>
        <v>#VALUE!</v>
      </c>
      <c r="J298" s="233" t="e">
        <f aca="false">J297+F298</f>
        <v>#VALUE!</v>
      </c>
      <c r="N298" s="234"/>
    </row>
    <row r="299" customFormat="false" ht="15.75" hidden="false" customHeight="false" outlineLevel="0" collapsed="false">
      <c r="B299" s="229" t="e">
        <f aca="false">IF(B298=($C$6*12+1),"FIN DU PRET",B298+1)</f>
        <v>#VALUE!</v>
      </c>
      <c r="C299" s="62" t="e">
        <f aca="false">IF(H298&lt;0,"FIN DU PRET",H298)</f>
        <v>#VALUE!</v>
      </c>
      <c r="D299" s="230" t="e">
        <f aca="false">IF(C299="FIN DU PRÊT","FIN DU PRET",IF('Coûts et rendement'!$C$13="Oui",PMT($C$9,$C$7,$C$5)*-1,0))</f>
        <v>#VALUE!</v>
      </c>
      <c r="E299" s="231" t="e">
        <f aca="false">D299+'Coûts et rendement'!$I$15</f>
        <v>#VALUE!</v>
      </c>
      <c r="F299" s="62" t="e">
        <f aca="false">C299*$C$9</f>
        <v>#VALUE!</v>
      </c>
      <c r="G299" s="62" t="e">
        <f aca="false">D299-F299</f>
        <v>#VALUE!</v>
      </c>
      <c r="H299" s="62" t="e">
        <f aca="false">C299-G299</f>
        <v>#VALUE!</v>
      </c>
      <c r="I299" s="233" t="e">
        <f aca="false">I298+G299</f>
        <v>#VALUE!</v>
      </c>
      <c r="J299" s="233" t="e">
        <f aca="false">J298+F299</f>
        <v>#VALUE!</v>
      </c>
      <c r="N299" s="234"/>
    </row>
    <row r="300" customFormat="false" ht="15.75" hidden="false" customHeight="false" outlineLevel="0" collapsed="false">
      <c r="B300" s="229" t="e">
        <f aca="false">IF(B299=($C$6*12+1),"FIN DU PRET",B299+1)</f>
        <v>#VALUE!</v>
      </c>
      <c r="C300" s="62" t="e">
        <f aca="false">IF(H299&lt;0,"FIN DU PRET",H299)</f>
        <v>#VALUE!</v>
      </c>
      <c r="D300" s="230" t="e">
        <f aca="false">IF(C300="FIN DU PRÊT","FIN DU PRET",IF('Coûts et rendement'!$C$13="Oui",PMT($C$9,$C$7,$C$5)*-1,0))</f>
        <v>#VALUE!</v>
      </c>
      <c r="E300" s="231" t="e">
        <f aca="false">D300+'Coûts et rendement'!$I$15</f>
        <v>#VALUE!</v>
      </c>
      <c r="F300" s="62" t="e">
        <f aca="false">C300*$C$9</f>
        <v>#VALUE!</v>
      </c>
      <c r="G300" s="62" t="e">
        <f aca="false">D300-F300</f>
        <v>#VALUE!</v>
      </c>
      <c r="H300" s="62" t="e">
        <f aca="false">C300-G300</f>
        <v>#VALUE!</v>
      </c>
      <c r="I300" s="233" t="e">
        <f aca="false">I299+G300</f>
        <v>#VALUE!</v>
      </c>
      <c r="J300" s="233" t="e">
        <f aca="false">J299+F300</f>
        <v>#VALUE!</v>
      </c>
      <c r="N300" s="234"/>
    </row>
    <row r="301" customFormat="false" ht="15.75" hidden="false" customHeight="false" outlineLevel="0" collapsed="false">
      <c r="B301" s="229" t="e">
        <f aca="false">IF(B300=($C$6*12+1),"FIN DU PRET",B300+1)</f>
        <v>#VALUE!</v>
      </c>
      <c r="C301" s="62" t="e">
        <f aca="false">IF(H300&lt;0,"FIN DU PRET",H300)</f>
        <v>#VALUE!</v>
      </c>
      <c r="D301" s="230" t="e">
        <f aca="false">IF(C301="FIN DU PRÊT","FIN DU PRET",IF('Coûts et rendement'!$C$13="Oui",PMT($C$9,$C$7,$C$5)*-1,0))</f>
        <v>#VALUE!</v>
      </c>
      <c r="E301" s="231" t="e">
        <f aca="false">D301+'Coûts et rendement'!$I$15</f>
        <v>#VALUE!</v>
      </c>
      <c r="F301" s="62" t="e">
        <f aca="false">C301*$C$9</f>
        <v>#VALUE!</v>
      </c>
      <c r="G301" s="62" t="e">
        <f aca="false">D301-F301</f>
        <v>#VALUE!</v>
      </c>
      <c r="H301" s="62" t="e">
        <f aca="false">C301-G301</f>
        <v>#VALUE!</v>
      </c>
      <c r="I301" s="233" t="e">
        <f aca="false">I300+G301</f>
        <v>#VALUE!</v>
      </c>
      <c r="J301" s="233" t="e">
        <f aca="false">J300+F301</f>
        <v>#VALUE!</v>
      </c>
      <c r="N301" s="234"/>
    </row>
    <row r="302" customFormat="false" ht="15.75" hidden="false" customHeight="false" outlineLevel="0" collapsed="false">
      <c r="B302" s="229" t="e">
        <f aca="false">IF(B301=($C$6*12+1),"FIN DU PRET",B301+1)</f>
        <v>#VALUE!</v>
      </c>
      <c r="C302" s="62" t="e">
        <f aca="false">IF(H301&lt;0,"FIN DU PRET",H301)</f>
        <v>#VALUE!</v>
      </c>
      <c r="D302" s="230" t="e">
        <f aca="false">IF(C302="FIN DU PRÊT","FIN DU PRET",IF('Coûts et rendement'!$C$13="Oui",PMT($C$9,$C$7,$C$5)*-1,0))</f>
        <v>#VALUE!</v>
      </c>
      <c r="E302" s="231" t="e">
        <f aca="false">D302+'Coûts et rendement'!$I$15</f>
        <v>#VALUE!</v>
      </c>
      <c r="F302" s="62" t="e">
        <f aca="false">C302*$C$9</f>
        <v>#VALUE!</v>
      </c>
      <c r="G302" s="62" t="e">
        <f aca="false">D302-F302</f>
        <v>#VALUE!</v>
      </c>
      <c r="H302" s="62" t="e">
        <f aca="false">C302-G302</f>
        <v>#VALUE!</v>
      </c>
      <c r="I302" s="233" t="e">
        <f aca="false">I301+G302</f>
        <v>#VALUE!</v>
      </c>
      <c r="J302" s="233" t="e">
        <f aca="false">J301+F302</f>
        <v>#VALUE!</v>
      </c>
      <c r="N302" s="234"/>
    </row>
    <row r="303" customFormat="false" ht="15.75" hidden="false" customHeight="false" outlineLevel="0" collapsed="false">
      <c r="B303" s="229" t="e">
        <f aca="false">IF(B302=($C$6*12+1),"FIN DU PRET",B302+1)</f>
        <v>#VALUE!</v>
      </c>
      <c r="C303" s="62" t="e">
        <f aca="false">IF(H302&lt;0,"FIN DU PRET",H302)</f>
        <v>#VALUE!</v>
      </c>
      <c r="D303" s="230" t="e">
        <f aca="false">IF(C303="FIN DU PRÊT","FIN DU PRET",IF('Coûts et rendement'!$C$13="Oui",PMT($C$9,$C$7,$C$5)*-1,0))</f>
        <v>#VALUE!</v>
      </c>
      <c r="E303" s="231" t="e">
        <f aca="false">D303+'Coûts et rendement'!$I$15</f>
        <v>#VALUE!</v>
      </c>
      <c r="F303" s="62" t="e">
        <f aca="false">C303*$C$9</f>
        <v>#VALUE!</v>
      </c>
      <c r="G303" s="62" t="e">
        <f aca="false">D303-F303</f>
        <v>#VALUE!</v>
      </c>
      <c r="H303" s="62" t="e">
        <f aca="false">C303-G303</f>
        <v>#VALUE!</v>
      </c>
      <c r="I303" s="233" t="e">
        <f aca="false">I302+G303</f>
        <v>#VALUE!</v>
      </c>
      <c r="J303" s="233" t="e">
        <f aca="false">J302+F303</f>
        <v>#VALUE!</v>
      </c>
      <c r="N303" s="234"/>
    </row>
    <row r="304" customFormat="false" ht="15.75" hidden="false" customHeight="false" outlineLevel="0" collapsed="false">
      <c r="B304" s="229" t="e">
        <f aca="false">IF(B303=($C$6*12+1),"FIN DU PRET",B303+1)</f>
        <v>#VALUE!</v>
      </c>
      <c r="C304" s="62" t="e">
        <f aca="false">IF(H303&lt;0,"FIN DU PRET",H303)</f>
        <v>#VALUE!</v>
      </c>
      <c r="D304" s="230" t="e">
        <f aca="false">IF(C304="FIN DU PRÊT","FIN DU PRET",IF('Coûts et rendement'!$C$13="Oui",PMT($C$9,$C$7,$C$5)*-1,0))</f>
        <v>#VALUE!</v>
      </c>
      <c r="E304" s="231" t="e">
        <f aca="false">D304+'Coûts et rendement'!$I$15</f>
        <v>#VALUE!</v>
      </c>
      <c r="F304" s="62" t="e">
        <f aca="false">C304*$C$9</f>
        <v>#VALUE!</v>
      </c>
      <c r="G304" s="62" t="e">
        <f aca="false">D304-F304</f>
        <v>#VALUE!</v>
      </c>
      <c r="H304" s="62" t="e">
        <f aca="false">C304-G304</f>
        <v>#VALUE!</v>
      </c>
      <c r="I304" s="233" t="e">
        <f aca="false">I303+G304</f>
        <v>#VALUE!</v>
      </c>
      <c r="J304" s="233" t="e">
        <f aca="false">J303+F304</f>
        <v>#VALUE!</v>
      </c>
      <c r="N304" s="234"/>
    </row>
    <row r="305" customFormat="false" ht="15.75" hidden="false" customHeight="false" outlineLevel="0" collapsed="false">
      <c r="B305" s="229" t="e">
        <f aca="false">IF(B304=($C$6*12+1),"FIN DU PRET",B304+1)</f>
        <v>#VALUE!</v>
      </c>
      <c r="C305" s="62" t="e">
        <f aca="false">IF(H304&lt;0,"FIN DU PRET",H304)</f>
        <v>#VALUE!</v>
      </c>
      <c r="D305" s="230" t="e">
        <f aca="false">IF(C305="FIN DU PRÊT","FIN DU PRET",IF('Coûts et rendement'!$C$13="Oui",PMT($C$9,$C$7,$C$5)*-1,0))</f>
        <v>#VALUE!</v>
      </c>
      <c r="E305" s="231" t="e">
        <f aca="false">D305+'Coûts et rendement'!$I$15</f>
        <v>#VALUE!</v>
      </c>
      <c r="F305" s="62" t="e">
        <f aca="false">C305*$C$9</f>
        <v>#VALUE!</v>
      </c>
      <c r="G305" s="62" t="e">
        <f aca="false">D305-F305</f>
        <v>#VALUE!</v>
      </c>
      <c r="H305" s="62" t="e">
        <f aca="false">C305-G305</f>
        <v>#VALUE!</v>
      </c>
      <c r="I305" s="233" t="e">
        <f aca="false">I304+G305</f>
        <v>#VALUE!</v>
      </c>
      <c r="J305" s="233" t="e">
        <f aca="false">J304+F305</f>
        <v>#VALUE!</v>
      </c>
      <c r="N305" s="234"/>
    </row>
    <row r="306" customFormat="false" ht="15.75" hidden="false" customHeight="false" outlineLevel="0" collapsed="false">
      <c r="B306" s="229" t="e">
        <f aca="false">IF(B305=($C$6*12+1),"FIN DU PRET",B305+1)</f>
        <v>#VALUE!</v>
      </c>
      <c r="C306" s="62" t="e">
        <f aca="false">IF(H305&lt;0,"FIN DU PRET",H305)</f>
        <v>#VALUE!</v>
      </c>
      <c r="D306" s="230" t="e">
        <f aca="false">IF(C306="FIN DU PRÊT","FIN DU PRET",IF('Coûts et rendement'!$C$13="Oui",PMT($C$9,$C$7,$C$5)*-1,0))</f>
        <v>#VALUE!</v>
      </c>
      <c r="E306" s="231" t="e">
        <f aca="false">D306+'Coûts et rendement'!$I$15</f>
        <v>#VALUE!</v>
      </c>
      <c r="F306" s="62" t="e">
        <f aca="false">C306*$C$9</f>
        <v>#VALUE!</v>
      </c>
      <c r="G306" s="62" t="e">
        <f aca="false">D306-F306</f>
        <v>#VALUE!</v>
      </c>
      <c r="H306" s="62" t="e">
        <f aca="false">C306-G306</f>
        <v>#VALUE!</v>
      </c>
      <c r="I306" s="233" t="e">
        <f aca="false">I305+G306</f>
        <v>#VALUE!</v>
      </c>
      <c r="J306" s="233" t="e">
        <f aca="false">J305+F306</f>
        <v>#VALUE!</v>
      </c>
      <c r="N306" s="234"/>
    </row>
    <row r="307" customFormat="false" ht="15.75" hidden="false" customHeight="false" outlineLevel="0" collapsed="false">
      <c r="B307" s="229" t="e">
        <f aca="false">IF(B306=($C$6*12+1),"FIN DU PRET",B306+1)</f>
        <v>#VALUE!</v>
      </c>
      <c r="C307" s="62" t="e">
        <f aca="false">IF(H306&lt;0,"FIN DU PRET",H306)</f>
        <v>#VALUE!</v>
      </c>
      <c r="D307" s="230" t="e">
        <f aca="false">IF(C307="FIN DU PRÊT","FIN DU PRET",IF('Coûts et rendement'!$C$13="Oui",PMT($C$9,$C$7,$C$5)*-1,0))</f>
        <v>#VALUE!</v>
      </c>
      <c r="E307" s="231" t="e">
        <f aca="false">D307+'Coûts et rendement'!$I$15</f>
        <v>#VALUE!</v>
      </c>
      <c r="F307" s="62" t="e">
        <f aca="false">C307*$C$9</f>
        <v>#VALUE!</v>
      </c>
      <c r="G307" s="62" t="e">
        <f aca="false">D307-F307</f>
        <v>#VALUE!</v>
      </c>
      <c r="H307" s="62" t="e">
        <f aca="false">C307-G307</f>
        <v>#VALUE!</v>
      </c>
      <c r="I307" s="233" t="e">
        <f aca="false">I306+G307</f>
        <v>#VALUE!</v>
      </c>
      <c r="J307" s="233" t="e">
        <f aca="false">J306+F307</f>
        <v>#VALUE!</v>
      </c>
      <c r="N307" s="234"/>
    </row>
    <row r="308" customFormat="false" ht="15.75" hidden="false" customHeight="false" outlineLevel="0" collapsed="false">
      <c r="B308" s="229" t="e">
        <f aca="false">IF(B307=($C$6*12+1),"FIN DU PRET",B307+1)</f>
        <v>#VALUE!</v>
      </c>
      <c r="C308" s="62" t="e">
        <f aca="false">IF(H307&lt;0,"FIN DU PRET",H307)</f>
        <v>#VALUE!</v>
      </c>
      <c r="D308" s="230" t="e">
        <f aca="false">IF(C308="FIN DU PRÊT","FIN DU PRET",IF('Coûts et rendement'!$C$13="Oui",PMT($C$9,$C$7,$C$5)*-1,0))</f>
        <v>#VALUE!</v>
      </c>
      <c r="E308" s="231" t="e">
        <f aca="false">D308+'Coûts et rendement'!$I$15</f>
        <v>#VALUE!</v>
      </c>
      <c r="F308" s="62" t="e">
        <f aca="false">C308*$C$9</f>
        <v>#VALUE!</v>
      </c>
      <c r="G308" s="62" t="e">
        <f aca="false">D308-F308</f>
        <v>#VALUE!</v>
      </c>
      <c r="H308" s="62" t="e">
        <f aca="false">C308-G308</f>
        <v>#VALUE!</v>
      </c>
      <c r="I308" s="233" t="e">
        <f aca="false">I307+G308</f>
        <v>#VALUE!</v>
      </c>
      <c r="J308" s="233" t="e">
        <f aca="false">J307+F308</f>
        <v>#VALUE!</v>
      </c>
      <c r="N308" s="234"/>
    </row>
    <row r="309" customFormat="false" ht="15.75" hidden="false" customHeight="false" outlineLevel="0" collapsed="false">
      <c r="B309" s="229" t="e">
        <f aca="false">IF(B308=($C$6*12+1),"FIN DU PRET",B308+1)</f>
        <v>#VALUE!</v>
      </c>
      <c r="C309" s="62" t="e">
        <f aca="false">IF(H308&lt;0,"FIN DU PRET",H308)</f>
        <v>#VALUE!</v>
      </c>
      <c r="D309" s="230" t="e">
        <f aca="false">IF(C309="FIN DU PRÊT","FIN DU PRET",IF('Coûts et rendement'!$C$13="Oui",PMT($C$9,$C$7,$C$5)*-1,0))</f>
        <v>#VALUE!</v>
      </c>
      <c r="E309" s="231" t="e">
        <f aca="false">D309+'Coûts et rendement'!$I$15</f>
        <v>#VALUE!</v>
      </c>
      <c r="F309" s="62" t="e">
        <f aca="false">C309*$C$9</f>
        <v>#VALUE!</v>
      </c>
      <c r="G309" s="62" t="e">
        <f aca="false">D309-F309</f>
        <v>#VALUE!</v>
      </c>
      <c r="H309" s="62" t="e">
        <f aca="false">C309-G309</f>
        <v>#VALUE!</v>
      </c>
      <c r="I309" s="233" t="e">
        <f aca="false">I308+G309</f>
        <v>#VALUE!</v>
      </c>
      <c r="J309" s="233" t="e">
        <f aca="false">J308+F309</f>
        <v>#VALUE!</v>
      </c>
      <c r="N309" s="234"/>
    </row>
    <row r="310" customFormat="false" ht="15.75" hidden="false" customHeight="false" outlineLevel="0" collapsed="false">
      <c r="B310" s="229" t="e">
        <f aca="false">IF(B309=($C$6*12+1),"FIN DU PRET",B309+1)</f>
        <v>#VALUE!</v>
      </c>
      <c r="C310" s="62" t="e">
        <f aca="false">IF(H309&lt;0,"FIN DU PRET",H309)</f>
        <v>#VALUE!</v>
      </c>
      <c r="D310" s="230" t="e">
        <f aca="false">IF(C310="FIN DU PRÊT","FIN DU PRET",IF('Coûts et rendement'!$C$13="Oui",PMT($C$9,$C$7,$C$5)*-1,0))</f>
        <v>#VALUE!</v>
      </c>
      <c r="E310" s="231" t="e">
        <f aca="false">D310+'Coûts et rendement'!$I$15</f>
        <v>#VALUE!</v>
      </c>
      <c r="F310" s="62" t="e">
        <f aca="false">C310*$C$9</f>
        <v>#VALUE!</v>
      </c>
      <c r="G310" s="62" t="e">
        <f aca="false">D310-F310</f>
        <v>#VALUE!</v>
      </c>
      <c r="H310" s="62" t="e">
        <f aca="false">C310-G310</f>
        <v>#VALUE!</v>
      </c>
      <c r="I310" s="233" t="e">
        <f aca="false">I309+G310</f>
        <v>#VALUE!</v>
      </c>
      <c r="J310" s="233" t="e">
        <f aca="false">J309+F310</f>
        <v>#VALUE!</v>
      </c>
      <c r="N310" s="234"/>
    </row>
    <row r="311" customFormat="false" ht="15.75" hidden="false" customHeight="false" outlineLevel="0" collapsed="false">
      <c r="B311" s="229" t="e">
        <f aca="false">IF(B310=($C$6*12+1),"FIN DU PRET",B310+1)</f>
        <v>#VALUE!</v>
      </c>
      <c r="C311" s="62" t="e">
        <f aca="false">IF(H310&lt;0,"FIN DU PRET",H310)</f>
        <v>#VALUE!</v>
      </c>
      <c r="D311" s="230" t="e">
        <f aca="false">IF(C311="FIN DU PRÊT","FIN DU PRET",IF('Coûts et rendement'!$C$13="Oui",PMT($C$9,$C$7,$C$5)*-1,0))</f>
        <v>#VALUE!</v>
      </c>
      <c r="E311" s="231" t="e">
        <f aca="false">D311+'Coûts et rendement'!$I$15</f>
        <v>#VALUE!</v>
      </c>
      <c r="F311" s="62" t="e">
        <f aca="false">C311*$C$9</f>
        <v>#VALUE!</v>
      </c>
      <c r="G311" s="62" t="e">
        <f aca="false">D311-F311</f>
        <v>#VALUE!</v>
      </c>
      <c r="H311" s="62" t="e">
        <f aca="false">C311-G311</f>
        <v>#VALUE!</v>
      </c>
      <c r="I311" s="233" t="e">
        <f aca="false">I310+G311</f>
        <v>#VALUE!</v>
      </c>
      <c r="J311" s="233" t="e">
        <f aca="false">J310+F311</f>
        <v>#VALUE!</v>
      </c>
      <c r="N311" s="234"/>
    </row>
    <row r="312" customFormat="false" ht="15.75" hidden="false" customHeight="false" outlineLevel="0" collapsed="false">
      <c r="B312" s="229" t="e">
        <f aca="false">IF(B311=($C$6*12+1),"FIN DU PRET",B311+1)</f>
        <v>#VALUE!</v>
      </c>
      <c r="C312" s="62" t="e">
        <f aca="false">IF(H311&lt;0,"FIN DU PRET",H311)</f>
        <v>#VALUE!</v>
      </c>
      <c r="D312" s="230" t="e">
        <f aca="false">IF(C312="FIN DU PRÊT","FIN DU PRET",IF('Coûts et rendement'!$C$13="Oui",PMT($C$9,$C$7,$C$5)*-1,0))</f>
        <v>#VALUE!</v>
      </c>
      <c r="E312" s="231" t="e">
        <f aca="false">D312+'Coûts et rendement'!$I$15</f>
        <v>#VALUE!</v>
      </c>
      <c r="F312" s="62" t="e">
        <f aca="false">C312*$C$9</f>
        <v>#VALUE!</v>
      </c>
      <c r="G312" s="62" t="e">
        <f aca="false">D312-F312</f>
        <v>#VALUE!</v>
      </c>
      <c r="H312" s="62" t="e">
        <f aca="false">C312-G312</f>
        <v>#VALUE!</v>
      </c>
      <c r="I312" s="233" t="e">
        <f aca="false">I311+G312</f>
        <v>#VALUE!</v>
      </c>
      <c r="J312" s="233" t="e">
        <f aca="false">J311+F312</f>
        <v>#VALUE!</v>
      </c>
      <c r="N312" s="234"/>
    </row>
    <row r="313" customFormat="false" ht="15.75" hidden="false" customHeight="false" outlineLevel="0" collapsed="false">
      <c r="B313" s="229" t="e">
        <f aca="false">IF(B312=($C$6*12+1),"FIN DU PRET",B312+1)</f>
        <v>#VALUE!</v>
      </c>
      <c r="C313" s="62" t="e">
        <f aca="false">IF(H312&lt;0,"FIN DU PRET",H312)</f>
        <v>#VALUE!</v>
      </c>
      <c r="D313" s="230" t="e">
        <f aca="false">IF(C313="FIN DU PRÊT","FIN DU PRET",IF('Coûts et rendement'!$C$13="Oui",PMT($C$9,$C$7,$C$5)*-1,0))</f>
        <v>#VALUE!</v>
      </c>
      <c r="E313" s="231" t="e">
        <f aca="false">D313+'Coûts et rendement'!$I$15</f>
        <v>#VALUE!</v>
      </c>
      <c r="F313" s="62" t="e">
        <f aca="false">C313*$C$9</f>
        <v>#VALUE!</v>
      </c>
      <c r="G313" s="62" t="e">
        <f aca="false">D313-F313</f>
        <v>#VALUE!</v>
      </c>
      <c r="H313" s="62" t="e">
        <f aca="false">C313-G313</f>
        <v>#VALUE!</v>
      </c>
      <c r="I313" s="233" t="e">
        <f aca="false">I312+G313</f>
        <v>#VALUE!</v>
      </c>
      <c r="J313" s="233" t="e">
        <f aca="false">J312+F313</f>
        <v>#VALUE!</v>
      </c>
      <c r="N313" s="234"/>
    </row>
    <row r="314" customFormat="false" ht="15.75" hidden="false" customHeight="false" outlineLevel="0" collapsed="false">
      <c r="B314" s="229" t="e">
        <f aca="false">IF(B313=($C$6*12+1),"FIN DU PRET",B313+1)</f>
        <v>#VALUE!</v>
      </c>
      <c r="C314" s="62" t="e">
        <f aca="false">IF(H313&lt;0,"FIN DU PRET",H313)</f>
        <v>#VALUE!</v>
      </c>
      <c r="D314" s="230" t="e">
        <f aca="false">IF(C314="FIN DU PRÊT","FIN DU PRET",IF('Coûts et rendement'!$C$13="Oui",PMT($C$9,$C$7,$C$5)*-1,0))</f>
        <v>#VALUE!</v>
      </c>
      <c r="E314" s="231" t="e">
        <f aca="false">D314+'Coûts et rendement'!$I$15</f>
        <v>#VALUE!</v>
      </c>
      <c r="F314" s="62" t="e">
        <f aca="false">C314*$C$9</f>
        <v>#VALUE!</v>
      </c>
      <c r="G314" s="62" t="e">
        <f aca="false">D314-F314</f>
        <v>#VALUE!</v>
      </c>
      <c r="H314" s="62" t="e">
        <f aca="false">C314-G314</f>
        <v>#VALUE!</v>
      </c>
      <c r="I314" s="233" t="e">
        <f aca="false">I313+G314</f>
        <v>#VALUE!</v>
      </c>
      <c r="J314" s="233" t="e">
        <f aca="false">J313+F314</f>
        <v>#VALUE!</v>
      </c>
      <c r="N314" s="234"/>
    </row>
    <row r="315" customFormat="false" ht="15.75" hidden="false" customHeight="false" outlineLevel="0" collapsed="false">
      <c r="B315" s="229" t="e">
        <f aca="false">IF(B314=($C$6*12+1),"FIN DU PRET",B314+1)</f>
        <v>#VALUE!</v>
      </c>
      <c r="C315" s="62" t="e">
        <f aca="false">IF(H314&lt;0,"FIN DU PRET",H314)</f>
        <v>#VALUE!</v>
      </c>
      <c r="D315" s="230" t="e">
        <f aca="false">IF(C315="FIN DU PRÊT","FIN DU PRET",IF('Coûts et rendement'!$C$13="Oui",PMT($C$9,$C$7,$C$5)*-1,0))</f>
        <v>#VALUE!</v>
      </c>
      <c r="E315" s="231" t="e">
        <f aca="false">D315+'Coûts et rendement'!$I$15</f>
        <v>#VALUE!</v>
      </c>
      <c r="F315" s="62" t="e">
        <f aca="false">C315*$C$9</f>
        <v>#VALUE!</v>
      </c>
      <c r="G315" s="62" t="e">
        <f aca="false">D315-F315</f>
        <v>#VALUE!</v>
      </c>
      <c r="H315" s="62" t="e">
        <f aca="false">C315-G315</f>
        <v>#VALUE!</v>
      </c>
      <c r="I315" s="233" t="e">
        <f aca="false">I314+G315</f>
        <v>#VALUE!</v>
      </c>
      <c r="J315" s="233" t="e">
        <f aca="false">J314+F315</f>
        <v>#VALUE!</v>
      </c>
      <c r="N315" s="234"/>
    </row>
    <row r="316" customFormat="false" ht="15.75" hidden="false" customHeight="false" outlineLevel="0" collapsed="false">
      <c r="B316" s="229"/>
      <c r="C316" s="14"/>
      <c r="D316" s="14"/>
      <c r="E316" s="14"/>
      <c r="F316" s="14"/>
      <c r="G316" s="14"/>
      <c r="N316" s="234"/>
    </row>
    <row r="317" customFormat="false" ht="15.75" hidden="false" customHeight="false" outlineLevel="0" collapsed="false">
      <c r="B317" s="229"/>
      <c r="C317" s="14"/>
      <c r="D317" s="14"/>
      <c r="E317" s="14"/>
      <c r="F317" s="14"/>
      <c r="G317" s="14"/>
    </row>
    <row r="318" customFormat="false" ht="15.75" hidden="false" customHeight="false" outlineLevel="0" collapsed="false">
      <c r="B318" s="229"/>
      <c r="C318" s="14"/>
      <c r="D318" s="14"/>
      <c r="E318" s="14"/>
      <c r="F318" s="14"/>
      <c r="G318" s="14"/>
    </row>
    <row r="319" customFormat="false" ht="15.75" hidden="false" customHeight="false" outlineLevel="0" collapsed="false">
      <c r="B319" s="229"/>
      <c r="C319" s="14"/>
      <c r="D319" s="14"/>
      <c r="E319" s="14"/>
      <c r="F319" s="14"/>
      <c r="G319" s="14"/>
    </row>
    <row r="320" customFormat="false" ht="15.75" hidden="false" customHeight="false" outlineLevel="0" collapsed="false">
      <c r="B320" s="229"/>
      <c r="C320" s="14"/>
      <c r="D320" s="14"/>
      <c r="E320" s="14"/>
      <c r="F320" s="14"/>
      <c r="G320" s="14"/>
    </row>
    <row r="321" customFormat="false" ht="15.75" hidden="false" customHeight="false" outlineLevel="0" collapsed="false">
      <c r="B321" s="229"/>
      <c r="C321" s="14"/>
      <c r="D321" s="14"/>
      <c r="E321" s="14"/>
      <c r="F321" s="14"/>
      <c r="G321" s="14"/>
    </row>
    <row r="322" customFormat="false" ht="15.75" hidden="false" customHeight="false" outlineLevel="0" collapsed="false">
      <c r="B322" s="229"/>
      <c r="C322" s="14"/>
      <c r="D322" s="14"/>
      <c r="E322" s="14"/>
      <c r="F322" s="14"/>
      <c r="G322" s="14"/>
    </row>
    <row r="323" customFormat="false" ht="15.75" hidden="false" customHeight="false" outlineLevel="0" collapsed="false">
      <c r="B323" s="229"/>
      <c r="C323" s="14"/>
      <c r="D323" s="14"/>
      <c r="E323" s="14"/>
      <c r="F323" s="14"/>
      <c r="G323" s="14"/>
    </row>
    <row r="324" customFormat="false" ht="15.75" hidden="false" customHeight="false" outlineLevel="0" collapsed="false">
      <c r="B324" s="229"/>
      <c r="C324" s="14"/>
      <c r="D324" s="14"/>
      <c r="E324" s="14"/>
      <c r="F324" s="14"/>
      <c r="G324" s="14"/>
    </row>
    <row r="325" customFormat="false" ht="15.75" hidden="false" customHeight="false" outlineLevel="0" collapsed="false">
      <c r="B325" s="229"/>
      <c r="C325" s="14"/>
      <c r="D325" s="14"/>
      <c r="E325" s="14"/>
      <c r="F325" s="14"/>
      <c r="G325" s="14"/>
    </row>
    <row r="326" customFormat="false" ht="15.75" hidden="false" customHeight="false" outlineLevel="0" collapsed="false">
      <c r="B326" s="229"/>
      <c r="C326" s="14"/>
      <c r="D326" s="14"/>
      <c r="E326" s="14"/>
      <c r="F326" s="14"/>
      <c r="G326" s="14"/>
    </row>
    <row r="327" customFormat="false" ht="15.75" hidden="false" customHeight="false" outlineLevel="0" collapsed="false">
      <c r="B327" s="229"/>
      <c r="C327" s="14"/>
      <c r="D327" s="14"/>
      <c r="E327" s="14"/>
      <c r="F327" s="14"/>
      <c r="G327" s="14"/>
    </row>
    <row r="328" customFormat="false" ht="15.75" hidden="false" customHeight="false" outlineLevel="0" collapsed="false">
      <c r="B328" s="229"/>
      <c r="C328" s="14"/>
      <c r="D328" s="14"/>
      <c r="E328" s="14"/>
      <c r="F328" s="14"/>
      <c r="G328" s="14"/>
    </row>
    <row r="329" customFormat="false" ht="15.75" hidden="false" customHeight="false" outlineLevel="0" collapsed="false">
      <c r="B329" s="229"/>
      <c r="C329" s="14"/>
      <c r="D329" s="14"/>
      <c r="E329" s="14"/>
      <c r="F329" s="14"/>
      <c r="G329" s="14"/>
    </row>
    <row r="330" customFormat="false" ht="15.75" hidden="false" customHeight="false" outlineLevel="0" collapsed="false">
      <c r="B330" s="229"/>
      <c r="C330" s="14"/>
      <c r="D330" s="14"/>
      <c r="E330" s="14"/>
      <c r="F330" s="14"/>
      <c r="G330" s="14"/>
    </row>
    <row r="331" customFormat="false" ht="15.75" hidden="false" customHeight="false" outlineLevel="0" collapsed="false">
      <c r="B331" s="229"/>
      <c r="C331" s="14"/>
      <c r="D331" s="14"/>
      <c r="E331" s="14"/>
      <c r="F331" s="14"/>
      <c r="G331" s="14"/>
    </row>
    <row r="332" customFormat="false" ht="15.75" hidden="false" customHeight="false" outlineLevel="0" collapsed="false">
      <c r="B332" s="229"/>
      <c r="C332" s="14"/>
      <c r="D332" s="14"/>
      <c r="E332" s="14"/>
      <c r="F332" s="14"/>
      <c r="G332" s="14"/>
    </row>
    <row r="333" customFormat="false" ht="15.75" hidden="false" customHeight="false" outlineLevel="0" collapsed="false">
      <c r="B333" s="229"/>
      <c r="C333" s="14"/>
      <c r="D333" s="14"/>
      <c r="E333" s="14"/>
      <c r="F333" s="14"/>
      <c r="G333" s="14"/>
    </row>
    <row r="334" customFormat="false" ht="15.75" hidden="false" customHeight="false" outlineLevel="0" collapsed="false">
      <c r="B334" s="229"/>
      <c r="C334" s="14"/>
      <c r="D334" s="14"/>
      <c r="E334" s="14"/>
      <c r="F334" s="14"/>
      <c r="G334" s="14"/>
    </row>
    <row r="335" customFormat="false" ht="15.75" hidden="false" customHeight="false" outlineLevel="0" collapsed="false">
      <c r="B335" s="229"/>
      <c r="C335" s="14"/>
      <c r="D335" s="14"/>
      <c r="E335" s="14"/>
      <c r="F335" s="14"/>
      <c r="G335" s="14"/>
    </row>
    <row r="336" customFormat="false" ht="15.75" hidden="false" customHeight="false" outlineLevel="0" collapsed="false">
      <c r="B336" s="229"/>
      <c r="C336" s="14"/>
      <c r="D336" s="14"/>
      <c r="E336" s="14"/>
      <c r="F336" s="14"/>
      <c r="G336" s="14"/>
    </row>
    <row r="337" customFormat="false" ht="15.75" hidden="false" customHeight="false" outlineLevel="0" collapsed="false">
      <c r="B337" s="229"/>
      <c r="C337" s="14"/>
      <c r="D337" s="14"/>
      <c r="E337" s="14"/>
      <c r="F337" s="14"/>
      <c r="G337" s="14"/>
    </row>
    <row r="338" customFormat="false" ht="15.75" hidden="false" customHeight="false" outlineLevel="0" collapsed="false">
      <c r="B338" s="14"/>
      <c r="C338" s="14"/>
      <c r="D338" s="14"/>
      <c r="E338" s="14"/>
      <c r="F338" s="14"/>
      <c r="G338" s="14"/>
    </row>
  </sheetData>
  <mergeCells count="3">
    <mergeCell ref="B3:E3"/>
    <mergeCell ref="E6:G6"/>
    <mergeCell ref="E8:F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7030A0"/>
    <pageSetUpPr fitToPage="false"/>
  </sheetPr>
  <dimension ref="A1:V1802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7578125" defaultRowHeight="15.75" zeroHeight="false" outlineLevelRow="0" outlineLevelCol="0"/>
  <cols>
    <col collapsed="false" customWidth="true" hidden="false" outlineLevel="0" max="1" min="1" style="1" width="16.63"/>
    <col collapsed="false" customWidth="true" hidden="false" outlineLevel="0" max="2" min="2" style="1" width="23.62"/>
    <col collapsed="false" customWidth="true" hidden="false" outlineLevel="0" max="3" min="3" style="1" width="21.62"/>
    <col collapsed="false" customWidth="true" hidden="false" outlineLevel="0" max="4" min="4" style="1" width="21.5"/>
    <col collapsed="false" customWidth="true" hidden="false" outlineLevel="0" max="5" min="5" style="1" width="21.87"/>
    <col collapsed="false" customWidth="true" hidden="false" outlineLevel="0" max="6" min="6" style="1" width="20.13"/>
    <col collapsed="false" customWidth="true" hidden="false" outlineLevel="0" max="7" min="7" style="1" width="20"/>
    <col collapsed="false" customWidth="true" hidden="false" outlineLevel="0" max="8" min="8" style="1" width="18.38"/>
    <col collapsed="false" customWidth="true" hidden="false" outlineLevel="0" max="9" min="9" style="237" width="17"/>
    <col collapsed="false" customWidth="true" hidden="false" outlineLevel="0" max="10" min="10" style="1" width="17.37"/>
    <col collapsed="false" customWidth="true" hidden="false" outlineLevel="0" max="12" min="11" style="1" width="20.87"/>
    <col collapsed="false" customWidth="true" hidden="false" outlineLevel="0" max="13" min="13" style="1" width="20.13"/>
    <col collapsed="false" customWidth="true" hidden="false" outlineLevel="0" max="14" min="14" style="1" width="20.25"/>
    <col collapsed="false" customWidth="true" hidden="false" outlineLevel="0" max="15" min="15" style="1" width="17.5"/>
    <col collapsed="false" customWidth="true" hidden="false" outlineLevel="0" max="16" min="16" style="1" width="19.75"/>
    <col collapsed="false" customWidth="true" hidden="false" outlineLevel="0" max="17" min="17" style="1" width="21.13"/>
    <col collapsed="false" customWidth="true" hidden="false" outlineLevel="0" max="18" min="18" style="1" width="23.62"/>
    <col collapsed="false" customWidth="true" hidden="false" outlineLevel="0" max="20" min="19" style="1" width="15.12"/>
    <col collapsed="false" customWidth="true" hidden="false" outlineLevel="0" max="21" min="21" style="1" width="14.87"/>
    <col collapsed="false" customWidth="true" hidden="false" outlineLevel="0" max="22" min="22" style="1" width="9.5"/>
    <col collapsed="false" customWidth="false" hidden="false" outlineLevel="0" max="1024" min="23" style="1" width="10.75"/>
  </cols>
  <sheetData>
    <row r="1" customFormat="false" ht="15.75" hidden="false" customHeight="false" outlineLevel="0" collapsed="false">
      <c r="A1" s="238" t="n">
        <v>0</v>
      </c>
      <c r="B1" s="239" t="n">
        <v>0</v>
      </c>
      <c r="C1" s="239" t="n">
        <v>0</v>
      </c>
      <c r="D1" s="240" t="s">
        <v>360</v>
      </c>
      <c r="E1" s="241" t="n">
        <v>10</v>
      </c>
      <c r="F1" s="240" t="n">
        <v>50</v>
      </c>
      <c r="G1" s="239" t="n">
        <v>0</v>
      </c>
      <c r="H1" s="229" t="n">
        <v>5</v>
      </c>
      <c r="I1" s="242" t="n">
        <v>0</v>
      </c>
      <c r="J1" s="169" t="n">
        <v>0</v>
      </c>
      <c r="K1" s="243" t="n">
        <v>0.006</v>
      </c>
      <c r="L1" s="243" t="n">
        <v>0.0005</v>
      </c>
      <c r="M1" s="244" t="n">
        <v>0</v>
      </c>
      <c r="N1" s="244" t="n">
        <v>0</v>
      </c>
      <c r="O1" s="244" t="n">
        <v>0</v>
      </c>
      <c r="P1" s="244" t="n">
        <v>0</v>
      </c>
      <c r="Q1" s="244" t="n">
        <v>10</v>
      </c>
      <c r="R1" s="244" t="n">
        <v>0</v>
      </c>
      <c r="S1" s="244" t="n">
        <v>100</v>
      </c>
      <c r="T1" s="244" t="n">
        <v>0</v>
      </c>
      <c r="U1" s="244" t="n">
        <v>0</v>
      </c>
      <c r="V1" s="1" t="s">
        <v>361</v>
      </c>
    </row>
    <row r="2" customFormat="false" ht="15.75" hidden="false" customHeight="false" outlineLevel="0" collapsed="false">
      <c r="A2" s="245" t="n">
        <v>0.01</v>
      </c>
      <c r="B2" s="239" t="n">
        <v>0.05</v>
      </c>
      <c r="C2" s="239" t="n">
        <v>0.14</v>
      </c>
      <c r="D2" s="240" t="n">
        <v>2</v>
      </c>
      <c r="E2" s="241" t="n">
        <v>11</v>
      </c>
      <c r="F2" s="240" t="n">
        <v>60</v>
      </c>
      <c r="G2" s="239" t="n">
        <v>0.01</v>
      </c>
      <c r="H2" s="229" t="n">
        <v>6</v>
      </c>
      <c r="I2" s="242" t="n">
        <v>500</v>
      </c>
      <c r="J2" s="169" t="n">
        <v>100</v>
      </c>
      <c r="K2" s="243" t="n">
        <v>0.0061</v>
      </c>
      <c r="L2" s="243" t="n">
        <v>0.0006</v>
      </c>
      <c r="M2" s="244" t="n">
        <v>100</v>
      </c>
      <c r="N2" s="244" t="n">
        <v>100</v>
      </c>
      <c r="O2" s="244" t="n">
        <v>100</v>
      </c>
      <c r="P2" s="244" t="n">
        <v>10</v>
      </c>
      <c r="Q2" s="244" t="n">
        <v>20</v>
      </c>
      <c r="R2" s="244" t="n">
        <v>100</v>
      </c>
      <c r="S2" s="244" t="n">
        <v>200</v>
      </c>
      <c r="T2" s="244" t="n">
        <v>100</v>
      </c>
      <c r="U2" s="244" t="n">
        <v>100</v>
      </c>
      <c r="V2" s="1" t="s">
        <v>41</v>
      </c>
    </row>
    <row r="3" customFormat="false" ht="15.75" hidden="false" customHeight="false" outlineLevel="0" collapsed="false">
      <c r="A3" s="245" t="n">
        <v>0.015</v>
      </c>
      <c r="B3" s="239" t="n">
        <v>0.06</v>
      </c>
      <c r="C3" s="239" t="n">
        <v>0.3</v>
      </c>
      <c r="D3" s="240" t="n">
        <v>3</v>
      </c>
      <c r="E3" s="241" t="n">
        <v>12</v>
      </c>
      <c r="F3" s="240" t="n">
        <v>70</v>
      </c>
      <c r="G3" s="239" t="n">
        <v>0.02</v>
      </c>
      <c r="H3" s="229" t="n">
        <v>7</v>
      </c>
      <c r="I3" s="242" t="n">
        <v>1000</v>
      </c>
      <c r="J3" s="169" t="n">
        <v>200</v>
      </c>
      <c r="K3" s="243" t="n">
        <v>0.0062</v>
      </c>
      <c r="L3" s="243" t="n">
        <v>0.0007</v>
      </c>
      <c r="M3" s="244" t="n">
        <v>200</v>
      </c>
      <c r="N3" s="244" t="n">
        <v>200</v>
      </c>
      <c r="O3" s="244" t="n">
        <v>200</v>
      </c>
      <c r="P3" s="244" t="n">
        <v>20</v>
      </c>
      <c r="Q3" s="244" t="n">
        <v>30</v>
      </c>
      <c r="R3" s="244" t="n">
        <v>200</v>
      </c>
      <c r="S3" s="244" t="n">
        <v>300</v>
      </c>
      <c r="T3" s="244" t="n">
        <v>200</v>
      </c>
      <c r="U3" s="244" t="n">
        <v>110</v>
      </c>
    </row>
    <row r="4" customFormat="false" ht="15.75" hidden="false" customHeight="false" outlineLevel="0" collapsed="false">
      <c r="A4" s="245" t="n">
        <v>0.016</v>
      </c>
      <c r="B4" s="239" t="n">
        <v>0.07</v>
      </c>
      <c r="C4" s="239" t="n">
        <v>0.41</v>
      </c>
      <c r="D4" s="240" t="n">
        <v>4</v>
      </c>
      <c r="E4" s="241" t="n">
        <v>13</v>
      </c>
      <c r="F4" s="240" t="n">
        <v>80</v>
      </c>
      <c r="G4" s="239" t="n">
        <v>0.03</v>
      </c>
      <c r="H4" s="229" t="n">
        <v>8</v>
      </c>
      <c r="I4" s="242" t="n">
        <v>1500</v>
      </c>
      <c r="J4" s="169" t="n">
        <v>300</v>
      </c>
      <c r="K4" s="243" t="n">
        <v>0.0063</v>
      </c>
      <c r="L4" s="243" t="n">
        <v>0.0008</v>
      </c>
      <c r="M4" s="244" t="n">
        <v>300</v>
      </c>
      <c r="N4" s="244" t="n">
        <v>300</v>
      </c>
      <c r="O4" s="244" t="n">
        <v>300</v>
      </c>
      <c r="P4" s="244" t="n">
        <v>30</v>
      </c>
      <c r="Q4" s="244" t="n">
        <v>40</v>
      </c>
      <c r="R4" s="244" t="n">
        <v>300</v>
      </c>
      <c r="S4" s="244" t="n">
        <v>400</v>
      </c>
      <c r="T4" s="244" t="n">
        <v>300</v>
      </c>
      <c r="U4" s="244" t="n">
        <v>120</v>
      </c>
    </row>
    <row r="5" customFormat="false" ht="15.75" hidden="false" customHeight="false" outlineLevel="0" collapsed="false">
      <c r="A5" s="245" t="n">
        <v>0.017</v>
      </c>
      <c r="B5" s="239" t="n">
        <v>0.08</v>
      </c>
      <c r="C5" s="239" t="n">
        <v>0.45</v>
      </c>
      <c r="D5" s="240" t="n">
        <v>5</v>
      </c>
      <c r="E5" s="241" t="n">
        <v>14</v>
      </c>
      <c r="F5" s="240" t="n">
        <v>90</v>
      </c>
      <c r="G5" s="239" t="n">
        <v>0.04</v>
      </c>
      <c r="H5" s="229" t="n">
        <v>9</v>
      </c>
      <c r="I5" s="242" t="n">
        <v>2000</v>
      </c>
      <c r="J5" s="169" t="n">
        <v>400</v>
      </c>
      <c r="K5" s="243" t="n">
        <v>0.0064</v>
      </c>
      <c r="L5" s="243" t="n">
        <v>0.0009</v>
      </c>
      <c r="M5" s="244" t="n">
        <v>400</v>
      </c>
      <c r="N5" s="244" t="n">
        <v>400</v>
      </c>
      <c r="O5" s="244" t="n">
        <v>400</v>
      </c>
      <c r="P5" s="244" t="n">
        <v>40</v>
      </c>
      <c r="Q5" s="244" t="n">
        <v>50</v>
      </c>
      <c r="R5" s="244" t="n">
        <v>400</v>
      </c>
      <c r="S5" s="244" t="n">
        <v>500</v>
      </c>
      <c r="T5" s="244" t="n">
        <v>400</v>
      </c>
      <c r="U5" s="244" t="n">
        <v>130</v>
      </c>
    </row>
    <row r="6" customFormat="false" ht="15.75" hidden="false" customHeight="false" outlineLevel="0" collapsed="false">
      <c r="A6" s="245" t="n">
        <v>0.018</v>
      </c>
      <c r="B6" s="239" t="n">
        <v>0.09</v>
      </c>
      <c r="C6" s="229"/>
      <c r="D6" s="240" t="n">
        <v>6</v>
      </c>
      <c r="E6" s="241" t="n">
        <v>15</v>
      </c>
      <c r="F6" s="240" t="n">
        <v>100</v>
      </c>
      <c r="G6" s="239" t="n">
        <v>0.05</v>
      </c>
      <c r="H6" s="229" t="n">
        <v>10</v>
      </c>
      <c r="I6" s="242" t="n">
        <v>2500</v>
      </c>
      <c r="J6" s="169" t="n">
        <v>500</v>
      </c>
      <c r="K6" s="243" t="n">
        <v>0.0065</v>
      </c>
      <c r="L6" s="243" t="n">
        <v>0.001</v>
      </c>
      <c r="M6" s="244" t="n">
        <v>500</v>
      </c>
      <c r="N6" s="244" t="n">
        <v>500</v>
      </c>
      <c r="O6" s="244" t="n">
        <v>500</v>
      </c>
      <c r="P6" s="244" t="n">
        <v>50</v>
      </c>
      <c r="Q6" s="244" t="n">
        <v>60</v>
      </c>
      <c r="R6" s="244" t="n">
        <v>500</v>
      </c>
      <c r="S6" s="244" t="n">
        <v>600</v>
      </c>
      <c r="T6" s="244" t="n">
        <v>500</v>
      </c>
      <c r="U6" s="244" t="n">
        <v>140</v>
      </c>
    </row>
    <row r="7" customFormat="false" ht="15.75" hidden="false" customHeight="false" outlineLevel="0" collapsed="false">
      <c r="A7" s="245" t="n">
        <v>0.019</v>
      </c>
      <c r="B7" s="239" t="n">
        <v>0.1</v>
      </c>
      <c r="C7" s="229"/>
      <c r="D7" s="240" t="n">
        <v>7</v>
      </c>
      <c r="E7" s="241" t="n">
        <v>16</v>
      </c>
      <c r="F7" s="240" t="n">
        <v>110</v>
      </c>
      <c r="G7" s="239" t="n">
        <v>0.06</v>
      </c>
      <c r="H7" s="229" t="n">
        <v>11</v>
      </c>
      <c r="I7" s="242" t="n">
        <v>3000</v>
      </c>
      <c r="J7" s="169" t="n">
        <v>600</v>
      </c>
      <c r="K7" s="243" t="n">
        <v>0.0066</v>
      </c>
      <c r="L7" s="243" t="n">
        <v>0.0011</v>
      </c>
      <c r="M7" s="244" t="n">
        <v>600</v>
      </c>
      <c r="N7" s="244" t="n">
        <v>600</v>
      </c>
      <c r="O7" s="244" t="n">
        <v>600</v>
      </c>
      <c r="P7" s="244" t="n">
        <v>60</v>
      </c>
      <c r="Q7" s="244" t="n">
        <v>70</v>
      </c>
      <c r="R7" s="244" t="n">
        <v>600</v>
      </c>
      <c r="S7" s="244" t="n">
        <v>700</v>
      </c>
      <c r="T7" s="244" t="n">
        <v>600</v>
      </c>
      <c r="U7" s="244" t="n">
        <v>150</v>
      </c>
    </row>
    <row r="8" customFormat="false" ht="15.75" hidden="false" customHeight="false" outlineLevel="0" collapsed="false">
      <c r="A8" s="245" t="n">
        <v>0.02</v>
      </c>
      <c r="B8" s="229"/>
      <c r="C8" s="229"/>
      <c r="D8" s="240" t="n">
        <v>8</v>
      </c>
      <c r="E8" s="241" t="n">
        <v>17</v>
      </c>
      <c r="F8" s="240" t="n">
        <v>120</v>
      </c>
      <c r="G8" s="239" t="n">
        <v>0.07</v>
      </c>
      <c r="H8" s="229" t="n">
        <v>12</v>
      </c>
      <c r="I8" s="242" t="n">
        <v>3500</v>
      </c>
      <c r="J8" s="169" t="n">
        <v>700</v>
      </c>
      <c r="K8" s="243" t="n">
        <v>0.0067</v>
      </c>
      <c r="L8" s="243" t="n">
        <v>0.0012</v>
      </c>
      <c r="M8" s="244" t="n">
        <v>700</v>
      </c>
      <c r="N8" s="244" t="n">
        <v>700</v>
      </c>
      <c r="O8" s="244" t="n">
        <v>700</v>
      </c>
      <c r="P8" s="244" t="n">
        <v>70</v>
      </c>
      <c r="Q8" s="244" t="n">
        <v>80</v>
      </c>
      <c r="R8" s="244" t="n">
        <v>700</v>
      </c>
      <c r="S8" s="244" t="n">
        <v>800</v>
      </c>
      <c r="T8" s="244" t="n">
        <v>700</v>
      </c>
      <c r="U8" s="244" t="n">
        <v>160</v>
      </c>
    </row>
    <row r="9" customFormat="false" ht="15.75" hidden="false" customHeight="false" outlineLevel="0" collapsed="false">
      <c r="A9" s="245" t="n">
        <v>0.021</v>
      </c>
      <c r="B9" s="246" t="s">
        <v>362</v>
      </c>
      <c r="C9" s="246"/>
      <c r="D9" s="240" t="n">
        <v>9</v>
      </c>
      <c r="E9" s="241" t="n">
        <v>18</v>
      </c>
      <c r="F9" s="240" t="n">
        <v>130</v>
      </c>
      <c r="G9" s="239" t="n">
        <v>0.08</v>
      </c>
      <c r="H9" s="229" t="n">
        <v>13</v>
      </c>
      <c r="I9" s="242" t="n">
        <v>4000</v>
      </c>
      <c r="J9" s="169" t="n">
        <v>800</v>
      </c>
      <c r="K9" s="243" t="n">
        <v>0.0068</v>
      </c>
      <c r="L9" s="243" t="n">
        <v>0.0013</v>
      </c>
      <c r="M9" s="244" t="n">
        <v>800</v>
      </c>
      <c r="N9" s="244" t="n">
        <v>800</v>
      </c>
      <c r="O9" s="244" t="n">
        <v>800</v>
      </c>
      <c r="P9" s="244" t="n">
        <v>80</v>
      </c>
      <c r="Q9" s="244" t="n">
        <v>90</v>
      </c>
      <c r="R9" s="244" t="n">
        <v>800</v>
      </c>
      <c r="S9" s="244" t="n">
        <v>900</v>
      </c>
      <c r="T9" s="244" t="n">
        <v>800</v>
      </c>
      <c r="U9" s="244" t="n">
        <v>170</v>
      </c>
    </row>
    <row r="10" customFormat="false" ht="15.75" hidden="false" customHeight="false" outlineLevel="0" collapsed="false">
      <c r="A10" s="245" t="n">
        <v>0.022</v>
      </c>
      <c r="B10" s="229"/>
      <c r="C10" s="229"/>
      <c r="D10" s="240" t="n">
        <v>10</v>
      </c>
      <c r="E10" s="241" t="n">
        <v>19</v>
      </c>
      <c r="F10" s="240" t="n">
        <v>140</v>
      </c>
      <c r="G10" s="239" t="n">
        <v>0.09</v>
      </c>
      <c r="H10" s="229" t="n">
        <v>14</v>
      </c>
      <c r="I10" s="242" t="n">
        <v>4500</v>
      </c>
      <c r="J10" s="169" t="n">
        <v>900</v>
      </c>
      <c r="K10" s="243" t="n">
        <v>0.0069</v>
      </c>
      <c r="L10" s="243" t="n">
        <v>0.0014</v>
      </c>
      <c r="M10" s="244" t="n">
        <v>900</v>
      </c>
      <c r="N10" s="244" t="n">
        <v>900</v>
      </c>
      <c r="O10" s="244" t="n">
        <v>900</v>
      </c>
      <c r="P10" s="244" t="n">
        <v>90</v>
      </c>
      <c r="Q10" s="244" t="n">
        <v>100</v>
      </c>
      <c r="R10" s="244" t="n">
        <v>900</v>
      </c>
      <c r="S10" s="244" t="n">
        <v>1000</v>
      </c>
      <c r="T10" s="244" t="n">
        <v>900</v>
      </c>
      <c r="U10" s="244" t="n">
        <v>180</v>
      </c>
    </row>
    <row r="11" customFormat="false" ht="15.75" hidden="false" customHeight="false" outlineLevel="0" collapsed="false">
      <c r="A11" s="245" t="n">
        <v>0.023</v>
      </c>
      <c r="B11" s="229"/>
      <c r="C11" s="229"/>
      <c r="D11" s="240" t="n">
        <v>11</v>
      </c>
      <c r="E11" s="241" t="n">
        <v>20</v>
      </c>
      <c r="F11" s="240" t="n">
        <v>150</v>
      </c>
      <c r="G11" s="239" t="n">
        <v>0.1</v>
      </c>
      <c r="H11" s="229" t="n">
        <v>15</v>
      </c>
      <c r="I11" s="242" t="n">
        <v>5000</v>
      </c>
      <c r="J11" s="169" t="n">
        <v>1000</v>
      </c>
      <c r="K11" s="243" t="n">
        <v>0.007</v>
      </c>
      <c r="L11" s="243" t="n">
        <v>0.0015</v>
      </c>
      <c r="M11" s="244" t="n">
        <v>1000</v>
      </c>
      <c r="N11" s="244" t="n">
        <v>1000</v>
      </c>
      <c r="O11" s="244" t="n">
        <v>1000</v>
      </c>
      <c r="P11" s="244" t="n">
        <v>100</v>
      </c>
      <c r="Q11" s="244" t="n">
        <v>110</v>
      </c>
      <c r="R11" s="244" t="n">
        <v>1000</v>
      </c>
      <c r="S11" s="244" t="n">
        <v>1100</v>
      </c>
      <c r="T11" s="244" t="n">
        <v>1000</v>
      </c>
      <c r="U11" s="244" t="n">
        <v>190</v>
      </c>
    </row>
    <row r="12" customFormat="false" ht="15.75" hidden="false" customHeight="false" outlineLevel="0" collapsed="false">
      <c r="A12" s="245" t="n">
        <v>0.024</v>
      </c>
      <c r="B12" s="229"/>
      <c r="C12" s="229"/>
      <c r="D12" s="240" t="n">
        <v>12</v>
      </c>
      <c r="E12" s="241" t="n">
        <v>21</v>
      </c>
      <c r="F12" s="240" t="n">
        <v>160</v>
      </c>
      <c r="G12" s="239" t="n">
        <v>0.11</v>
      </c>
      <c r="H12" s="229" t="n">
        <v>16</v>
      </c>
      <c r="I12" s="242" t="n">
        <v>5500</v>
      </c>
      <c r="J12" s="169" t="n">
        <v>1100</v>
      </c>
      <c r="K12" s="243" t="n">
        <v>0.0071</v>
      </c>
      <c r="L12" s="243" t="n">
        <v>0.0016</v>
      </c>
      <c r="M12" s="244" t="n">
        <v>1100</v>
      </c>
      <c r="N12" s="244" t="n">
        <v>1100</v>
      </c>
      <c r="O12" s="244" t="n">
        <v>1100</v>
      </c>
      <c r="P12" s="244" t="n">
        <v>110</v>
      </c>
      <c r="Q12" s="244" t="n">
        <v>120</v>
      </c>
      <c r="R12" s="244" t="n">
        <v>1100</v>
      </c>
      <c r="S12" s="244" t="n">
        <v>1200</v>
      </c>
      <c r="T12" s="244" t="n">
        <v>1100</v>
      </c>
      <c r="U12" s="244" t="n">
        <v>200</v>
      </c>
    </row>
    <row r="13" customFormat="false" ht="15.75" hidden="false" customHeight="false" outlineLevel="0" collapsed="false">
      <c r="A13" s="245" t="n">
        <v>0.025</v>
      </c>
      <c r="B13" s="229"/>
      <c r="C13" s="229"/>
      <c r="D13" s="240" t="n">
        <v>13</v>
      </c>
      <c r="E13" s="241" t="n">
        <v>22</v>
      </c>
      <c r="F13" s="240" t="n">
        <v>170</v>
      </c>
      <c r="G13" s="239" t="n">
        <v>0.12</v>
      </c>
      <c r="H13" s="229" t="n">
        <v>17</v>
      </c>
      <c r="I13" s="242" t="n">
        <v>6000</v>
      </c>
      <c r="J13" s="169" t="n">
        <v>1200</v>
      </c>
      <c r="K13" s="243" t="n">
        <v>0.0072</v>
      </c>
      <c r="L13" s="243" t="n">
        <v>0.0017</v>
      </c>
      <c r="M13" s="244" t="n">
        <v>1200</v>
      </c>
      <c r="N13" s="244" t="n">
        <v>1200</v>
      </c>
      <c r="O13" s="244" t="n">
        <v>1200</v>
      </c>
      <c r="P13" s="244" t="n">
        <v>120</v>
      </c>
      <c r="Q13" s="244" t="n">
        <v>130</v>
      </c>
      <c r="R13" s="244" t="n">
        <v>1200</v>
      </c>
      <c r="S13" s="244" t="n">
        <v>1300</v>
      </c>
      <c r="T13" s="244" t="n">
        <v>1200</v>
      </c>
      <c r="U13" s="244" t="n">
        <v>210</v>
      </c>
    </row>
    <row r="14" customFormat="false" ht="15.75" hidden="false" customHeight="false" outlineLevel="0" collapsed="false">
      <c r="A14" s="245" t="n">
        <v>0.026</v>
      </c>
      <c r="B14" s="229"/>
      <c r="C14" s="229"/>
      <c r="D14" s="240" t="n">
        <v>14</v>
      </c>
      <c r="E14" s="241" t="n">
        <v>23</v>
      </c>
      <c r="F14" s="240" t="n">
        <v>180</v>
      </c>
      <c r="G14" s="239" t="n">
        <v>0.13</v>
      </c>
      <c r="H14" s="229" t="n">
        <v>18</v>
      </c>
      <c r="I14" s="242" t="n">
        <v>6500</v>
      </c>
      <c r="J14" s="169" t="n">
        <v>1300</v>
      </c>
      <c r="K14" s="243" t="n">
        <v>0.0073</v>
      </c>
      <c r="L14" s="243" t="n">
        <v>0.0018</v>
      </c>
      <c r="M14" s="244" t="n">
        <v>1300</v>
      </c>
      <c r="N14" s="244" t="n">
        <v>1300</v>
      </c>
      <c r="O14" s="244" t="n">
        <v>1300</v>
      </c>
      <c r="P14" s="244" t="n">
        <v>130</v>
      </c>
      <c r="Q14" s="244" t="n">
        <v>140</v>
      </c>
      <c r="R14" s="244" t="n">
        <v>1300</v>
      </c>
      <c r="S14" s="244" t="n">
        <v>1400</v>
      </c>
      <c r="T14" s="244" t="n">
        <v>1300</v>
      </c>
      <c r="U14" s="244" t="n">
        <v>220</v>
      </c>
    </row>
    <row r="15" customFormat="false" ht="15.75" hidden="false" customHeight="false" outlineLevel="0" collapsed="false">
      <c r="A15" s="245" t="n">
        <v>0.027</v>
      </c>
      <c r="B15" s="229"/>
      <c r="C15" s="229"/>
      <c r="D15" s="240" t="n">
        <v>15</v>
      </c>
      <c r="E15" s="241" t="n">
        <v>24</v>
      </c>
      <c r="F15" s="240" t="n">
        <v>190</v>
      </c>
      <c r="G15" s="239" t="n">
        <v>0.14</v>
      </c>
      <c r="H15" s="229" t="n">
        <v>19</v>
      </c>
      <c r="I15" s="242" t="n">
        <v>7000</v>
      </c>
      <c r="J15" s="169" t="n">
        <v>1400</v>
      </c>
      <c r="K15" s="243" t="n">
        <v>0.0074</v>
      </c>
      <c r="L15" s="243" t="n">
        <v>0.0019</v>
      </c>
      <c r="M15" s="244" t="n">
        <v>1400</v>
      </c>
      <c r="N15" s="244" t="n">
        <v>1400</v>
      </c>
      <c r="O15" s="244" t="n">
        <v>1400</v>
      </c>
      <c r="P15" s="244" t="n">
        <v>140</v>
      </c>
      <c r="Q15" s="244" t="n">
        <v>150</v>
      </c>
      <c r="R15" s="244" t="n">
        <v>1400</v>
      </c>
      <c r="S15" s="244" t="n">
        <v>1500</v>
      </c>
      <c r="T15" s="244" t="n">
        <v>1400</v>
      </c>
      <c r="U15" s="244" t="n">
        <v>230</v>
      </c>
    </row>
    <row r="16" customFormat="false" ht="15.75" hidden="false" customHeight="false" outlineLevel="0" collapsed="false">
      <c r="A16" s="245" t="n">
        <v>0.028</v>
      </c>
      <c r="B16" s="229"/>
      <c r="C16" s="229"/>
      <c r="D16" s="240" t="n">
        <v>16</v>
      </c>
      <c r="E16" s="241" t="n">
        <v>25</v>
      </c>
      <c r="F16" s="240" t="n">
        <v>200</v>
      </c>
      <c r="G16" s="239" t="n">
        <v>0.15</v>
      </c>
      <c r="H16" s="229" t="n">
        <v>20</v>
      </c>
      <c r="I16" s="242" t="n">
        <v>7500</v>
      </c>
      <c r="J16" s="169" t="n">
        <v>1500</v>
      </c>
      <c r="K16" s="243" t="n">
        <v>0.0075</v>
      </c>
      <c r="L16" s="243" t="n">
        <v>0.002</v>
      </c>
      <c r="M16" s="244" t="n">
        <v>1500</v>
      </c>
      <c r="N16" s="244" t="n">
        <v>1500</v>
      </c>
      <c r="O16" s="244" t="n">
        <v>1500</v>
      </c>
      <c r="P16" s="244" t="n">
        <v>150</v>
      </c>
      <c r="Q16" s="244" t="n">
        <v>160</v>
      </c>
      <c r="R16" s="244" t="n">
        <v>1500</v>
      </c>
      <c r="S16" s="244" t="n">
        <v>1600</v>
      </c>
      <c r="T16" s="244" t="n">
        <v>1500</v>
      </c>
      <c r="U16" s="244" t="n">
        <v>240</v>
      </c>
    </row>
    <row r="17" customFormat="false" ht="15.75" hidden="false" customHeight="false" outlineLevel="0" collapsed="false">
      <c r="A17" s="245" t="n">
        <v>0.029</v>
      </c>
      <c r="B17" s="229"/>
      <c r="C17" s="229"/>
      <c r="D17" s="240" t="n">
        <v>17</v>
      </c>
      <c r="E17" s="241" t="n">
        <v>26</v>
      </c>
      <c r="F17" s="240" t="n">
        <v>210</v>
      </c>
      <c r="G17" s="239" t="n">
        <v>0.16</v>
      </c>
      <c r="H17" s="229" t="n">
        <v>21</v>
      </c>
      <c r="I17" s="242" t="n">
        <v>8000</v>
      </c>
      <c r="J17" s="169" t="n">
        <v>1600</v>
      </c>
      <c r="K17" s="243" t="n">
        <v>0.0076</v>
      </c>
      <c r="L17" s="243" t="n">
        <v>0.0021</v>
      </c>
      <c r="M17" s="244" t="n">
        <v>1600</v>
      </c>
      <c r="N17" s="244" t="n">
        <v>1600</v>
      </c>
      <c r="O17" s="244" t="n">
        <v>1600</v>
      </c>
      <c r="P17" s="244" t="n">
        <v>160</v>
      </c>
      <c r="Q17" s="244" t="n">
        <v>170</v>
      </c>
      <c r="R17" s="244" t="n">
        <v>1600</v>
      </c>
      <c r="S17" s="244" t="n">
        <v>1700</v>
      </c>
      <c r="T17" s="244" t="n">
        <v>1600</v>
      </c>
      <c r="U17" s="244" t="n">
        <v>250</v>
      </c>
    </row>
    <row r="18" customFormat="false" ht="15.75" hidden="false" customHeight="false" outlineLevel="0" collapsed="false">
      <c r="A18" s="245" t="n">
        <v>0.03</v>
      </c>
      <c r="B18" s="229"/>
      <c r="C18" s="229"/>
      <c r="D18" s="240" t="n">
        <v>18</v>
      </c>
      <c r="E18" s="241" t="n">
        <v>27</v>
      </c>
      <c r="F18" s="240" t="n">
        <v>220</v>
      </c>
      <c r="G18" s="239" t="n">
        <v>0.17</v>
      </c>
      <c r="H18" s="229" t="n">
        <v>22</v>
      </c>
      <c r="I18" s="242" t="n">
        <v>8500</v>
      </c>
      <c r="J18" s="169" t="n">
        <v>1700</v>
      </c>
      <c r="K18" s="243" t="n">
        <v>0.0077</v>
      </c>
      <c r="L18" s="243" t="n">
        <v>0.0022</v>
      </c>
      <c r="M18" s="244" t="n">
        <v>1700</v>
      </c>
      <c r="N18" s="244" t="n">
        <v>1700</v>
      </c>
      <c r="O18" s="244" t="n">
        <v>1700</v>
      </c>
      <c r="P18" s="244" t="n">
        <v>170</v>
      </c>
      <c r="Q18" s="244" t="n">
        <v>180</v>
      </c>
      <c r="R18" s="244" t="n">
        <v>1700</v>
      </c>
      <c r="S18" s="244" t="n">
        <v>1800</v>
      </c>
      <c r="T18" s="247"/>
      <c r="U18" s="244" t="n">
        <v>260</v>
      </c>
    </row>
    <row r="19" customFormat="false" ht="15.75" hidden="false" customHeight="false" outlineLevel="0" collapsed="false">
      <c r="A19" s="245" t="n">
        <v>0.031</v>
      </c>
      <c r="B19" s="229"/>
      <c r="C19" s="229"/>
      <c r="D19" s="240" t="n">
        <v>19</v>
      </c>
      <c r="E19" s="241" t="n">
        <v>28</v>
      </c>
      <c r="F19" s="240" t="n">
        <v>230</v>
      </c>
      <c r="G19" s="239" t="n">
        <v>0.18</v>
      </c>
      <c r="H19" s="229" t="n">
        <v>23</v>
      </c>
      <c r="I19" s="242" t="n">
        <v>9000</v>
      </c>
      <c r="J19" s="169" t="n">
        <v>1800</v>
      </c>
      <c r="K19" s="243" t="n">
        <v>0.0078</v>
      </c>
      <c r="L19" s="243" t="n">
        <v>0.0023</v>
      </c>
      <c r="M19" s="244" t="n">
        <v>1800</v>
      </c>
      <c r="N19" s="244" t="n">
        <v>1800</v>
      </c>
      <c r="O19" s="244" t="n">
        <v>1800</v>
      </c>
      <c r="P19" s="244" t="n">
        <v>180</v>
      </c>
      <c r="Q19" s="244" t="n">
        <v>190</v>
      </c>
      <c r="R19" s="244" t="n">
        <v>1800</v>
      </c>
      <c r="S19" s="244" t="n">
        <v>1900</v>
      </c>
      <c r="T19" s="247"/>
      <c r="U19" s="244" t="n">
        <v>270</v>
      </c>
    </row>
    <row r="20" customFormat="false" ht="15.75" hidden="false" customHeight="false" outlineLevel="0" collapsed="false">
      <c r="A20" s="245" t="n">
        <v>0.032</v>
      </c>
      <c r="B20" s="229"/>
      <c r="C20" s="229"/>
      <c r="D20" s="240" t="n">
        <v>20</v>
      </c>
      <c r="E20" s="241" t="n">
        <v>29</v>
      </c>
      <c r="F20" s="240" t="n">
        <v>240</v>
      </c>
      <c r="G20" s="239" t="n">
        <v>0.19</v>
      </c>
      <c r="H20" s="229" t="n">
        <v>24</v>
      </c>
      <c r="I20" s="242" t="n">
        <v>9500</v>
      </c>
      <c r="J20" s="169" t="n">
        <v>1900</v>
      </c>
      <c r="K20" s="243" t="n">
        <v>0.0079</v>
      </c>
      <c r="L20" s="243" t="n">
        <v>0.0024</v>
      </c>
      <c r="M20" s="244" t="n">
        <v>1900</v>
      </c>
      <c r="N20" s="244" t="n">
        <v>1900</v>
      </c>
      <c r="O20" s="244" t="n">
        <v>1900</v>
      </c>
      <c r="P20" s="244" t="n">
        <v>190</v>
      </c>
      <c r="Q20" s="244" t="n">
        <v>200</v>
      </c>
      <c r="R20" s="244" t="n">
        <v>1900</v>
      </c>
      <c r="S20" s="244" t="n">
        <v>2000</v>
      </c>
      <c r="T20" s="247"/>
      <c r="U20" s="244" t="n">
        <v>280</v>
      </c>
    </row>
    <row r="21" customFormat="false" ht="15.75" hidden="false" customHeight="false" outlineLevel="0" collapsed="false">
      <c r="A21" s="245" t="n">
        <v>0.033</v>
      </c>
      <c r="B21" s="229"/>
      <c r="C21" s="229"/>
      <c r="D21" s="240" t="n">
        <v>21</v>
      </c>
      <c r="E21" s="241" t="n">
        <v>30</v>
      </c>
      <c r="F21" s="240" t="n">
        <v>250</v>
      </c>
      <c r="G21" s="239" t="n">
        <v>0.2</v>
      </c>
      <c r="H21" s="229" t="n">
        <v>25</v>
      </c>
      <c r="I21" s="242" t="n">
        <v>10000</v>
      </c>
      <c r="J21" s="169" t="n">
        <v>2000</v>
      </c>
      <c r="K21" s="243" t="n">
        <v>0.008</v>
      </c>
      <c r="L21" s="243" t="n">
        <v>0.0025</v>
      </c>
      <c r="M21" s="244" t="n">
        <v>2000</v>
      </c>
      <c r="N21" s="244" t="n">
        <v>2000</v>
      </c>
      <c r="O21" s="244" t="n">
        <v>2000</v>
      </c>
      <c r="P21" s="244" t="n">
        <v>200</v>
      </c>
      <c r="Q21" s="244" t="n">
        <v>210</v>
      </c>
      <c r="R21" s="244" t="n">
        <v>2000</v>
      </c>
      <c r="S21" s="244" t="n">
        <v>2100</v>
      </c>
      <c r="T21" s="247"/>
      <c r="U21" s="244" t="n">
        <v>290</v>
      </c>
    </row>
    <row r="22" customFormat="false" ht="15.75" hidden="false" customHeight="false" outlineLevel="0" collapsed="false">
      <c r="A22" s="245" t="n">
        <v>0.034</v>
      </c>
      <c r="B22" s="229"/>
      <c r="C22" s="229"/>
      <c r="D22" s="240" t="n">
        <v>22</v>
      </c>
      <c r="E22" s="241" t="n">
        <v>31</v>
      </c>
      <c r="F22" s="240" t="n">
        <v>260</v>
      </c>
      <c r="G22" s="239" t="n">
        <v>0.21</v>
      </c>
      <c r="H22" s="229" t="n">
        <v>26</v>
      </c>
      <c r="I22" s="242" t="n">
        <v>10500</v>
      </c>
      <c r="J22" s="169" t="n">
        <v>2100</v>
      </c>
      <c r="K22" s="243" t="n">
        <v>0.0081</v>
      </c>
      <c r="L22" s="243" t="n">
        <v>0.0026</v>
      </c>
      <c r="M22" s="244" t="n">
        <v>2100</v>
      </c>
      <c r="N22" s="244" t="n">
        <v>2100</v>
      </c>
      <c r="O22" s="244" t="n">
        <v>2100</v>
      </c>
      <c r="P22" s="244" t="n">
        <v>210</v>
      </c>
      <c r="Q22" s="244" t="n">
        <v>220</v>
      </c>
      <c r="R22" s="244" t="n">
        <v>2100</v>
      </c>
      <c r="S22" s="244" t="n">
        <v>2200</v>
      </c>
      <c r="T22" s="247"/>
      <c r="U22" s="247" t="n">
        <v>300</v>
      </c>
    </row>
    <row r="23" customFormat="false" ht="15.75" hidden="false" customHeight="false" outlineLevel="0" collapsed="false">
      <c r="A23" s="245" t="n">
        <v>0.035</v>
      </c>
      <c r="B23" s="229"/>
      <c r="C23" s="229"/>
      <c r="D23" s="240" t="n">
        <v>23</v>
      </c>
      <c r="E23" s="241" t="n">
        <v>32</v>
      </c>
      <c r="F23" s="240" t="n">
        <v>270</v>
      </c>
      <c r="G23" s="239" t="n">
        <v>0.22</v>
      </c>
      <c r="H23" s="229" t="n">
        <v>27</v>
      </c>
      <c r="I23" s="242" t="n">
        <v>11000</v>
      </c>
      <c r="J23" s="169" t="n">
        <v>2200</v>
      </c>
      <c r="K23" s="243" t="n">
        <v>0.0082</v>
      </c>
      <c r="L23" s="243" t="n">
        <v>0.0027</v>
      </c>
      <c r="M23" s="244" t="n">
        <v>2200</v>
      </c>
      <c r="N23" s="244" t="n">
        <v>2200</v>
      </c>
      <c r="O23" s="244" t="n">
        <v>2200</v>
      </c>
      <c r="P23" s="244" t="n">
        <v>220</v>
      </c>
      <c r="Q23" s="244" t="n">
        <v>230</v>
      </c>
      <c r="R23" s="244" t="n">
        <v>2200</v>
      </c>
      <c r="S23" s="244" t="n">
        <v>2300</v>
      </c>
      <c r="T23" s="247"/>
      <c r="U23" s="247" t="n">
        <v>310</v>
      </c>
    </row>
    <row r="24" customFormat="false" ht="15.75" hidden="false" customHeight="false" outlineLevel="0" collapsed="false">
      <c r="A24" s="245"/>
      <c r="B24" s="229"/>
      <c r="C24" s="229"/>
      <c r="D24" s="240" t="n">
        <v>24</v>
      </c>
      <c r="E24" s="241" t="n">
        <v>33</v>
      </c>
      <c r="F24" s="240" t="n">
        <v>280</v>
      </c>
      <c r="G24" s="239" t="n">
        <v>0.23</v>
      </c>
      <c r="H24" s="229" t="n">
        <v>28</v>
      </c>
      <c r="I24" s="242" t="n">
        <v>11500</v>
      </c>
      <c r="J24" s="169" t="n">
        <v>2300</v>
      </c>
      <c r="K24" s="243" t="n">
        <v>0.0083</v>
      </c>
      <c r="L24" s="243" t="n">
        <v>0.0028</v>
      </c>
      <c r="M24" s="244" t="n">
        <v>2300</v>
      </c>
      <c r="N24" s="244" t="n">
        <v>2300</v>
      </c>
      <c r="O24" s="244" t="n">
        <v>2300</v>
      </c>
      <c r="P24" s="244" t="n">
        <v>230</v>
      </c>
      <c r="Q24" s="244" t="n">
        <v>240</v>
      </c>
      <c r="R24" s="244" t="n">
        <v>2300</v>
      </c>
      <c r="S24" s="244" t="n">
        <v>2400</v>
      </c>
      <c r="T24" s="247"/>
      <c r="U24" s="247" t="n">
        <v>320</v>
      </c>
    </row>
    <row r="25" customFormat="false" ht="15.75" hidden="false" customHeight="false" outlineLevel="0" collapsed="false">
      <c r="A25" s="245"/>
      <c r="B25" s="229"/>
      <c r="C25" s="229"/>
      <c r="D25" s="240" t="n">
        <v>25</v>
      </c>
      <c r="E25" s="241" t="n">
        <v>34</v>
      </c>
      <c r="F25" s="240" t="n">
        <v>290</v>
      </c>
      <c r="G25" s="239" t="n">
        <v>0.24</v>
      </c>
      <c r="H25" s="229" t="n">
        <v>29</v>
      </c>
      <c r="I25" s="242" t="n">
        <v>12000</v>
      </c>
      <c r="J25" s="169" t="n">
        <v>2400</v>
      </c>
      <c r="K25" s="243" t="n">
        <v>0.0084</v>
      </c>
      <c r="L25" s="243" t="n">
        <v>0.0029</v>
      </c>
      <c r="M25" s="244" t="n">
        <v>2400</v>
      </c>
      <c r="N25" s="244" t="n">
        <v>2400</v>
      </c>
      <c r="O25" s="244" t="n">
        <v>2400</v>
      </c>
      <c r="P25" s="244" t="n">
        <v>240</v>
      </c>
      <c r="Q25" s="244" t="n">
        <v>250</v>
      </c>
      <c r="R25" s="244" t="n">
        <v>2400</v>
      </c>
      <c r="S25" s="244" t="n">
        <v>2500</v>
      </c>
      <c r="T25" s="247"/>
      <c r="U25" s="247" t="n">
        <v>330</v>
      </c>
    </row>
    <row r="26" customFormat="false" ht="15.75" hidden="false" customHeight="false" outlineLevel="0" collapsed="false">
      <c r="A26" s="245"/>
      <c r="B26" s="229"/>
      <c r="C26" s="229"/>
      <c r="D26" s="240" t="n">
        <v>26</v>
      </c>
      <c r="E26" s="241" t="n">
        <v>35</v>
      </c>
      <c r="F26" s="240" t="n">
        <v>300</v>
      </c>
      <c r="G26" s="239" t="n">
        <v>0.25</v>
      </c>
      <c r="H26" s="229" t="n">
        <v>30</v>
      </c>
      <c r="I26" s="242" t="n">
        <v>12500</v>
      </c>
      <c r="J26" s="169" t="n">
        <v>2500</v>
      </c>
      <c r="K26" s="243" t="n">
        <v>0.0085</v>
      </c>
      <c r="L26" s="243" t="n">
        <v>0.003</v>
      </c>
      <c r="M26" s="244" t="n">
        <v>2500</v>
      </c>
      <c r="N26" s="244" t="n">
        <v>2500</v>
      </c>
      <c r="O26" s="244" t="n">
        <v>2500</v>
      </c>
      <c r="P26" s="244" t="n">
        <v>250</v>
      </c>
      <c r="Q26" s="244" t="n">
        <v>260</v>
      </c>
      <c r="R26" s="244" t="n">
        <v>2500</v>
      </c>
      <c r="S26" s="244" t="n">
        <v>2600</v>
      </c>
      <c r="T26" s="247"/>
      <c r="U26" s="247" t="n">
        <v>340</v>
      </c>
    </row>
    <row r="27" customFormat="false" ht="15.75" hidden="false" customHeight="false" outlineLevel="0" collapsed="false">
      <c r="A27" s="245"/>
      <c r="B27" s="229"/>
      <c r="C27" s="229"/>
      <c r="D27" s="240" t="n">
        <v>27</v>
      </c>
      <c r="E27" s="241" t="n">
        <v>36</v>
      </c>
      <c r="F27" s="240" t="n">
        <v>310</v>
      </c>
      <c r="G27" s="239" t="n">
        <v>0.26</v>
      </c>
      <c r="H27" s="229" t="n">
        <v>31</v>
      </c>
      <c r="I27" s="242" t="n">
        <v>13000</v>
      </c>
      <c r="J27" s="169" t="n">
        <v>2600</v>
      </c>
      <c r="K27" s="243" t="n">
        <v>0.0086</v>
      </c>
      <c r="L27" s="243" t="n">
        <v>0.0031</v>
      </c>
      <c r="M27" s="244" t="n">
        <v>2600</v>
      </c>
      <c r="N27" s="244" t="n">
        <v>2600</v>
      </c>
      <c r="O27" s="244" t="n">
        <v>2600</v>
      </c>
      <c r="P27" s="244" t="n">
        <v>260</v>
      </c>
      <c r="Q27" s="244" t="n">
        <v>270</v>
      </c>
      <c r="R27" s="244" t="n">
        <v>2600</v>
      </c>
      <c r="S27" s="244" t="n">
        <v>2700</v>
      </c>
      <c r="T27" s="247"/>
      <c r="U27" s="247" t="n">
        <v>350</v>
      </c>
    </row>
    <row r="28" customFormat="false" ht="15.75" hidden="false" customHeight="false" outlineLevel="0" collapsed="false">
      <c r="A28" s="245"/>
      <c r="B28" s="229"/>
      <c r="C28" s="229"/>
      <c r="D28" s="240" t="n">
        <v>28</v>
      </c>
      <c r="E28" s="241" t="n">
        <v>37</v>
      </c>
      <c r="F28" s="240" t="n">
        <v>320</v>
      </c>
      <c r="G28" s="239" t="n">
        <v>0.27</v>
      </c>
      <c r="H28" s="229" t="n">
        <v>32</v>
      </c>
      <c r="I28" s="242" t="n">
        <v>13500</v>
      </c>
      <c r="J28" s="169" t="n">
        <v>2700</v>
      </c>
      <c r="K28" s="243" t="n">
        <v>0.0087</v>
      </c>
      <c r="L28" s="243" t="n">
        <v>0.0032</v>
      </c>
      <c r="M28" s="244" t="n">
        <v>2700</v>
      </c>
      <c r="N28" s="244" t="n">
        <v>2700</v>
      </c>
      <c r="O28" s="244" t="n">
        <v>2700</v>
      </c>
      <c r="P28" s="244" t="n">
        <v>270</v>
      </c>
      <c r="Q28" s="244" t="n">
        <v>280</v>
      </c>
      <c r="R28" s="244" t="n">
        <v>2700</v>
      </c>
      <c r="S28" s="244" t="n">
        <v>2800</v>
      </c>
      <c r="T28" s="247"/>
      <c r="U28" s="247" t="n">
        <v>360</v>
      </c>
    </row>
    <row r="29" customFormat="false" ht="15.75" hidden="false" customHeight="false" outlineLevel="0" collapsed="false">
      <c r="A29" s="245"/>
      <c r="B29" s="229"/>
      <c r="C29" s="229"/>
      <c r="D29" s="240" t="n">
        <v>29</v>
      </c>
      <c r="E29" s="241" t="n">
        <v>38</v>
      </c>
      <c r="F29" s="240" t="n">
        <v>330</v>
      </c>
      <c r="G29" s="239" t="n">
        <v>0.28</v>
      </c>
      <c r="H29" s="229" t="n">
        <v>33</v>
      </c>
      <c r="I29" s="242" t="n">
        <v>14000</v>
      </c>
      <c r="J29" s="169" t="n">
        <v>2800</v>
      </c>
      <c r="K29" s="243" t="n">
        <v>0.0088</v>
      </c>
      <c r="L29" s="243" t="n">
        <v>0.0033</v>
      </c>
      <c r="M29" s="244" t="n">
        <v>2800</v>
      </c>
      <c r="N29" s="244" t="n">
        <v>2800</v>
      </c>
      <c r="O29" s="244" t="n">
        <v>2800</v>
      </c>
      <c r="P29" s="244" t="n">
        <v>280</v>
      </c>
      <c r="Q29" s="244" t="n">
        <v>290</v>
      </c>
      <c r="R29" s="244" t="n">
        <v>2800</v>
      </c>
      <c r="S29" s="244" t="n">
        <v>2900</v>
      </c>
      <c r="T29" s="247"/>
      <c r="U29" s="247" t="n">
        <v>370</v>
      </c>
    </row>
    <row r="30" customFormat="false" ht="15.75" hidden="false" customHeight="false" outlineLevel="0" collapsed="false">
      <c r="A30" s="238"/>
      <c r="B30" s="229"/>
      <c r="C30" s="229"/>
      <c r="D30" s="240" t="n">
        <v>30</v>
      </c>
      <c r="E30" s="241" t="n">
        <v>39</v>
      </c>
      <c r="F30" s="240" t="n">
        <v>340</v>
      </c>
      <c r="G30" s="239" t="n">
        <v>0.29</v>
      </c>
      <c r="H30" s="229" t="n">
        <v>34</v>
      </c>
      <c r="I30" s="242" t="n">
        <v>14500</v>
      </c>
      <c r="J30" s="169" t="n">
        <v>2900</v>
      </c>
      <c r="K30" s="243" t="n">
        <v>0.0089</v>
      </c>
      <c r="L30" s="243" t="n">
        <v>0.0034</v>
      </c>
      <c r="M30" s="244" t="n">
        <v>2900</v>
      </c>
      <c r="N30" s="244" t="n">
        <v>2900</v>
      </c>
      <c r="O30" s="244" t="n">
        <v>2900</v>
      </c>
      <c r="P30" s="244" t="n">
        <v>290</v>
      </c>
      <c r="Q30" s="244" t="n">
        <v>300</v>
      </c>
      <c r="R30" s="244" t="n">
        <v>2900</v>
      </c>
      <c r="S30" s="244" t="n">
        <v>3000</v>
      </c>
      <c r="T30" s="247"/>
      <c r="U30" s="247" t="n">
        <v>380</v>
      </c>
    </row>
    <row r="31" customFormat="false" ht="15.75" hidden="false" customHeight="false" outlineLevel="0" collapsed="false">
      <c r="A31" s="238"/>
      <c r="B31" s="229"/>
      <c r="C31" s="229"/>
      <c r="D31" s="240" t="n">
        <v>31</v>
      </c>
      <c r="E31" s="241" t="n">
        <v>40</v>
      </c>
      <c r="F31" s="240" t="n">
        <v>350</v>
      </c>
      <c r="G31" s="239" t="n">
        <v>0.3</v>
      </c>
      <c r="H31" s="229" t="n">
        <v>35</v>
      </c>
      <c r="I31" s="242" t="n">
        <v>15000</v>
      </c>
      <c r="J31" s="169" t="n">
        <v>3000</v>
      </c>
      <c r="K31" s="243" t="n">
        <v>0.00900000000000001</v>
      </c>
      <c r="L31" s="243" t="n">
        <v>0.0035</v>
      </c>
      <c r="M31" s="244" t="n">
        <v>3000</v>
      </c>
      <c r="N31" s="244" t="n">
        <v>3000</v>
      </c>
      <c r="O31" s="244" t="n">
        <v>3000</v>
      </c>
      <c r="P31" s="244" t="n">
        <v>300</v>
      </c>
      <c r="Q31" s="244" t="n">
        <v>310</v>
      </c>
      <c r="R31" s="244" t="n">
        <v>3000</v>
      </c>
      <c r="S31" s="244" t="n">
        <v>3100</v>
      </c>
      <c r="T31" s="247"/>
      <c r="U31" s="247" t="n">
        <v>390</v>
      </c>
    </row>
    <row r="32" customFormat="false" ht="15.75" hidden="false" customHeight="false" outlineLevel="0" collapsed="false">
      <c r="A32" s="238"/>
      <c r="B32" s="229"/>
      <c r="C32" s="229"/>
      <c r="D32" s="240" t="n">
        <v>32</v>
      </c>
      <c r="E32" s="241" t="n">
        <v>41</v>
      </c>
      <c r="F32" s="240" t="n">
        <v>360</v>
      </c>
      <c r="G32" s="239" t="n">
        <v>0.31</v>
      </c>
      <c r="H32" s="229" t="n">
        <v>36</v>
      </c>
      <c r="I32" s="242" t="n">
        <v>15500</v>
      </c>
      <c r="J32" s="169" t="n">
        <v>3100</v>
      </c>
      <c r="K32" s="243" t="n">
        <v>0.00910000000000001</v>
      </c>
      <c r="L32" s="243" t="n">
        <v>0.0036</v>
      </c>
      <c r="M32" s="244" t="n">
        <v>3100</v>
      </c>
      <c r="N32" s="244" t="n">
        <v>3100</v>
      </c>
      <c r="O32" s="244" t="n">
        <v>3100</v>
      </c>
      <c r="P32" s="244" t="n">
        <v>310</v>
      </c>
      <c r="Q32" s="244" t="n">
        <v>320</v>
      </c>
      <c r="R32" s="244" t="n">
        <v>3100</v>
      </c>
      <c r="S32" s="244" t="n">
        <v>3200</v>
      </c>
      <c r="T32" s="247"/>
      <c r="U32" s="247" t="n">
        <v>400</v>
      </c>
    </row>
    <row r="33" customFormat="false" ht="15.75" hidden="false" customHeight="false" outlineLevel="0" collapsed="false">
      <c r="A33" s="238"/>
      <c r="B33" s="229"/>
      <c r="C33" s="229"/>
      <c r="D33" s="240" t="n">
        <v>33</v>
      </c>
      <c r="E33" s="241" t="n">
        <v>42</v>
      </c>
      <c r="F33" s="240" t="n">
        <v>370</v>
      </c>
      <c r="G33" s="239" t="n">
        <v>0.32</v>
      </c>
      <c r="H33" s="229" t="n">
        <v>37</v>
      </c>
      <c r="I33" s="242" t="n">
        <v>16000</v>
      </c>
      <c r="J33" s="169" t="n">
        <v>3200</v>
      </c>
      <c r="K33" s="243" t="n">
        <v>0.00920000000000001</v>
      </c>
      <c r="L33" s="243" t="n">
        <v>0.0037</v>
      </c>
      <c r="M33" s="244" t="n">
        <v>3200</v>
      </c>
      <c r="N33" s="244" t="n">
        <v>3200</v>
      </c>
      <c r="O33" s="244" t="n">
        <v>3200</v>
      </c>
      <c r="P33" s="244" t="n">
        <v>320</v>
      </c>
      <c r="Q33" s="244" t="n">
        <v>330</v>
      </c>
      <c r="R33" s="244" t="n">
        <v>3200</v>
      </c>
      <c r="S33" s="244" t="n">
        <v>3300</v>
      </c>
      <c r="T33" s="247"/>
      <c r="U33" s="247" t="n">
        <v>410</v>
      </c>
    </row>
    <row r="34" customFormat="false" ht="15.75" hidden="false" customHeight="false" outlineLevel="0" collapsed="false">
      <c r="A34" s="238"/>
      <c r="B34" s="229"/>
      <c r="C34" s="229"/>
      <c r="D34" s="240" t="n">
        <v>34</v>
      </c>
      <c r="E34" s="241" t="n">
        <v>43</v>
      </c>
      <c r="F34" s="240" t="n">
        <v>380</v>
      </c>
      <c r="G34" s="239" t="n">
        <v>0.33</v>
      </c>
      <c r="H34" s="229" t="n">
        <v>38</v>
      </c>
      <c r="I34" s="242" t="n">
        <v>16500</v>
      </c>
      <c r="J34" s="169" t="n">
        <v>3300</v>
      </c>
      <c r="K34" s="243" t="n">
        <v>0.00930000000000001</v>
      </c>
      <c r="L34" s="243" t="n">
        <v>0.0038</v>
      </c>
      <c r="M34" s="244" t="n">
        <v>3300</v>
      </c>
      <c r="N34" s="244" t="n">
        <v>3300</v>
      </c>
      <c r="O34" s="244" t="n">
        <v>3300</v>
      </c>
      <c r="P34" s="244" t="n">
        <v>330</v>
      </c>
      <c r="Q34" s="244" t="n">
        <v>340</v>
      </c>
      <c r="R34" s="244" t="n">
        <v>3300</v>
      </c>
      <c r="S34" s="244" t="n">
        <v>3400</v>
      </c>
      <c r="T34" s="247"/>
      <c r="U34" s="247" t="n">
        <v>420</v>
      </c>
    </row>
    <row r="35" customFormat="false" ht="15.75" hidden="false" customHeight="false" outlineLevel="0" collapsed="false">
      <c r="A35" s="238"/>
      <c r="B35" s="229"/>
      <c r="C35" s="229"/>
      <c r="D35" s="240" t="n">
        <v>35</v>
      </c>
      <c r="E35" s="241" t="n">
        <v>44</v>
      </c>
      <c r="F35" s="240" t="n">
        <v>390</v>
      </c>
      <c r="G35" s="239" t="n">
        <v>0.34</v>
      </c>
      <c r="H35" s="229" t="n">
        <v>39</v>
      </c>
      <c r="I35" s="242" t="n">
        <v>17000</v>
      </c>
      <c r="J35" s="169" t="n">
        <v>3400</v>
      </c>
      <c r="K35" s="243" t="n">
        <v>0.00940000000000001</v>
      </c>
      <c r="L35" s="243" t="n">
        <v>0.0039</v>
      </c>
      <c r="M35" s="244" t="n">
        <v>3400</v>
      </c>
      <c r="N35" s="244" t="n">
        <v>3400</v>
      </c>
      <c r="O35" s="244" t="n">
        <v>3400</v>
      </c>
      <c r="P35" s="244" t="n">
        <v>340</v>
      </c>
      <c r="Q35" s="244" t="n">
        <v>350</v>
      </c>
      <c r="R35" s="244" t="n">
        <v>3400</v>
      </c>
      <c r="S35" s="244" t="n">
        <v>3500</v>
      </c>
      <c r="T35" s="247"/>
      <c r="U35" s="247" t="n">
        <v>430</v>
      </c>
    </row>
    <row r="36" customFormat="false" ht="15.75" hidden="false" customHeight="false" outlineLevel="0" collapsed="false">
      <c r="A36" s="238"/>
      <c r="B36" s="229"/>
      <c r="C36" s="229"/>
      <c r="D36" s="240" t="n">
        <v>36</v>
      </c>
      <c r="E36" s="241" t="n">
        <v>45</v>
      </c>
      <c r="F36" s="240" t="n">
        <v>400</v>
      </c>
      <c r="G36" s="239" t="n">
        <v>0.35</v>
      </c>
      <c r="H36" s="229" t="n">
        <v>40</v>
      </c>
      <c r="I36" s="242" t="n">
        <v>17500</v>
      </c>
      <c r="J36" s="169" t="n">
        <v>3500</v>
      </c>
      <c r="K36" s="243" t="n">
        <v>0.00950000000000001</v>
      </c>
      <c r="L36" s="243" t="n">
        <v>0.004</v>
      </c>
      <c r="M36" s="244" t="n">
        <v>3500</v>
      </c>
      <c r="N36" s="244" t="n">
        <v>3500</v>
      </c>
      <c r="O36" s="244" t="n">
        <v>3500</v>
      </c>
      <c r="P36" s="244" t="n">
        <v>350</v>
      </c>
      <c r="Q36" s="244" t="n">
        <v>360</v>
      </c>
      <c r="R36" s="244" t="n">
        <v>3500</v>
      </c>
      <c r="S36" s="244" t="n">
        <v>3600</v>
      </c>
      <c r="T36" s="247"/>
      <c r="U36" s="247" t="n">
        <v>440</v>
      </c>
    </row>
    <row r="37" customFormat="false" ht="15.75" hidden="false" customHeight="false" outlineLevel="0" collapsed="false">
      <c r="A37" s="238"/>
      <c r="B37" s="229"/>
      <c r="C37" s="229"/>
      <c r="D37" s="240" t="n">
        <v>37</v>
      </c>
      <c r="E37" s="241" t="n">
        <v>46</v>
      </c>
      <c r="F37" s="240" t="n">
        <v>410</v>
      </c>
      <c r="G37" s="239" t="n">
        <v>0.36</v>
      </c>
      <c r="H37" s="229" t="n">
        <v>41</v>
      </c>
      <c r="I37" s="242" t="n">
        <v>18000</v>
      </c>
      <c r="J37" s="169" t="n">
        <v>3600</v>
      </c>
      <c r="K37" s="243" t="n">
        <v>0.00960000000000001</v>
      </c>
      <c r="L37" s="243" t="n">
        <v>0.0041</v>
      </c>
      <c r="M37" s="244" t="n">
        <v>3600</v>
      </c>
      <c r="N37" s="244" t="n">
        <v>3600</v>
      </c>
      <c r="O37" s="244" t="n">
        <v>3600</v>
      </c>
      <c r="P37" s="244" t="n">
        <v>360</v>
      </c>
      <c r="Q37" s="244" t="n">
        <v>370</v>
      </c>
      <c r="R37" s="244" t="n">
        <v>3600</v>
      </c>
      <c r="S37" s="244" t="n">
        <v>3700</v>
      </c>
      <c r="T37" s="247"/>
      <c r="U37" s="247" t="n">
        <v>450</v>
      </c>
    </row>
    <row r="38" customFormat="false" ht="15.75" hidden="false" customHeight="false" outlineLevel="0" collapsed="false">
      <c r="A38" s="238"/>
      <c r="B38" s="229"/>
      <c r="C38" s="229"/>
      <c r="D38" s="240" t="n">
        <v>38</v>
      </c>
      <c r="E38" s="241" t="n">
        <v>47</v>
      </c>
      <c r="F38" s="240" t="n">
        <v>420</v>
      </c>
      <c r="G38" s="239" t="n">
        <v>0.37</v>
      </c>
      <c r="H38" s="229" t="n">
        <v>42</v>
      </c>
      <c r="I38" s="242" t="n">
        <v>18500</v>
      </c>
      <c r="J38" s="169" t="n">
        <v>3700</v>
      </c>
      <c r="K38" s="243" t="n">
        <v>0.00970000000000001</v>
      </c>
      <c r="L38" s="243" t="n">
        <v>0.0042</v>
      </c>
      <c r="M38" s="244" t="n">
        <v>3700</v>
      </c>
      <c r="N38" s="244" t="n">
        <v>3700</v>
      </c>
      <c r="O38" s="244" t="n">
        <v>3700</v>
      </c>
      <c r="P38" s="244" t="n">
        <v>370</v>
      </c>
      <c r="Q38" s="244" t="n">
        <v>380</v>
      </c>
      <c r="R38" s="244" t="n">
        <v>3700</v>
      </c>
      <c r="S38" s="244" t="n">
        <v>3800</v>
      </c>
      <c r="T38" s="247"/>
      <c r="U38" s="247" t="n">
        <v>460</v>
      </c>
    </row>
    <row r="39" customFormat="false" ht="15.75" hidden="false" customHeight="false" outlineLevel="0" collapsed="false">
      <c r="A39" s="238"/>
      <c r="B39" s="229"/>
      <c r="C39" s="229"/>
      <c r="D39" s="240" t="n">
        <v>39</v>
      </c>
      <c r="E39" s="241" t="n">
        <v>48</v>
      </c>
      <c r="F39" s="240" t="n">
        <v>430</v>
      </c>
      <c r="G39" s="239" t="n">
        <v>0.38</v>
      </c>
      <c r="H39" s="229" t="n">
        <v>43</v>
      </c>
      <c r="I39" s="242" t="n">
        <v>19000</v>
      </c>
      <c r="J39" s="169" t="n">
        <v>3800</v>
      </c>
      <c r="K39" s="243" t="n">
        <v>0.00980000000000001</v>
      </c>
      <c r="L39" s="243" t="n">
        <v>0.0043</v>
      </c>
      <c r="M39" s="244" t="n">
        <v>3800</v>
      </c>
      <c r="N39" s="244" t="n">
        <v>3800</v>
      </c>
      <c r="O39" s="244" t="n">
        <v>3800</v>
      </c>
      <c r="P39" s="244" t="n">
        <v>380</v>
      </c>
      <c r="Q39" s="244" t="n">
        <v>390</v>
      </c>
      <c r="R39" s="244" t="n">
        <v>3800</v>
      </c>
      <c r="S39" s="244" t="n">
        <v>3900</v>
      </c>
      <c r="T39" s="247"/>
      <c r="U39" s="247" t="n">
        <v>470</v>
      </c>
    </row>
    <row r="40" customFormat="false" ht="15.75" hidden="false" customHeight="false" outlineLevel="0" collapsed="false">
      <c r="A40" s="238"/>
      <c r="B40" s="229"/>
      <c r="C40" s="229"/>
      <c r="D40" s="240" t="n">
        <v>40</v>
      </c>
      <c r="E40" s="241" t="n">
        <v>49</v>
      </c>
      <c r="F40" s="240" t="n">
        <v>440</v>
      </c>
      <c r="G40" s="239" t="n">
        <v>0.39</v>
      </c>
      <c r="H40" s="229" t="n">
        <v>44</v>
      </c>
      <c r="I40" s="242" t="n">
        <v>19500</v>
      </c>
      <c r="J40" s="169" t="n">
        <v>3900</v>
      </c>
      <c r="K40" s="243" t="n">
        <v>0.00990000000000001</v>
      </c>
      <c r="L40" s="243" t="n">
        <v>0.0044</v>
      </c>
      <c r="M40" s="244" t="n">
        <v>3900</v>
      </c>
      <c r="N40" s="244" t="n">
        <v>3900</v>
      </c>
      <c r="O40" s="244" t="n">
        <v>3900</v>
      </c>
      <c r="P40" s="244" t="n">
        <v>390</v>
      </c>
      <c r="Q40" s="244" t="n">
        <v>400</v>
      </c>
      <c r="R40" s="244" t="n">
        <v>3900</v>
      </c>
      <c r="S40" s="244" t="n">
        <v>4000</v>
      </c>
      <c r="T40" s="247"/>
      <c r="U40" s="247" t="n">
        <v>480</v>
      </c>
    </row>
    <row r="41" customFormat="false" ht="15.75" hidden="false" customHeight="false" outlineLevel="0" collapsed="false">
      <c r="A41" s="229"/>
      <c r="B41" s="229"/>
      <c r="C41" s="229"/>
      <c r="D41" s="240" t="n">
        <v>41</v>
      </c>
      <c r="E41" s="241" t="n">
        <v>50</v>
      </c>
      <c r="F41" s="240" t="n">
        <v>450</v>
      </c>
      <c r="G41" s="239" t="n">
        <v>0.4</v>
      </c>
      <c r="H41" s="229" t="n">
        <v>45</v>
      </c>
      <c r="I41" s="242" t="n">
        <v>20000</v>
      </c>
      <c r="J41" s="169" t="n">
        <v>4000</v>
      </c>
      <c r="K41" s="243" t="n">
        <v>0.01</v>
      </c>
      <c r="L41" s="243" t="n">
        <v>0.0045</v>
      </c>
      <c r="M41" s="244" t="n">
        <v>4000</v>
      </c>
      <c r="N41" s="244" t="n">
        <v>4000</v>
      </c>
      <c r="O41" s="244" t="n">
        <v>4000</v>
      </c>
      <c r="P41" s="244" t="n">
        <v>400</v>
      </c>
      <c r="Q41" s="244" t="n">
        <v>410</v>
      </c>
      <c r="R41" s="244" t="n">
        <v>4000</v>
      </c>
      <c r="S41" s="244" t="n">
        <v>4100</v>
      </c>
      <c r="T41" s="247"/>
      <c r="U41" s="247" t="n">
        <v>490</v>
      </c>
    </row>
    <row r="42" customFormat="false" ht="15.75" hidden="false" customHeight="false" outlineLevel="0" collapsed="false">
      <c r="A42" s="229"/>
      <c r="B42" s="229"/>
      <c r="C42" s="229"/>
      <c r="D42" s="240" t="n">
        <v>42</v>
      </c>
      <c r="E42" s="241" t="n">
        <v>51</v>
      </c>
      <c r="F42" s="240" t="n">
        <v>460</v>
      </c>
      <c r="G42" s="239" t="n">
        <v>0.41</v>
      </c>
      <c r="H42" s="229" t="n">
        <v>46</v>
      </c>
      <c r="I42" s="242" t="n">
        <v>20500</v>
      </c>
      <c r="J42" s="169" t="n">
        <v>4100</v>
      </c>
      <c r="K42" s="243" t="n">
        <v>0.0101</v>
      </c>
      <c r="L42" s="243" t="n">
        <v>0.0046</v>
      </c>
      <c r="M42" s="244" t="n">
        <v>4100</v>
      </c>
      <c r="N42" s="244" t="n">
        <v>4100</v>
      </c>
      <c r="O42" s="244" t="n">
        <v>4100</v>
      </c>
      <c r="P42" s="244" t="n">
        <v>410</v>
      </c>
      <c r="Q42" s="244" t="n">
        <v>420</v>
      </c>
      <c r="R42" s="244" t="n">
        <v>4100</v>
      </c>
      <c r="S42" s="244" t="n">
        <v>4200</v>
      </c>
      <c r="T42" s="247"/>
      <c r="U42" s="247" t="n">
        <v>500</v>
      </c>
    </row>
    <row r="43" customFormat="false" ht="15.75" hidden="false" customHeight="false" outlineLevel="0" collapsed="false">
      <c r="A43" s="229"/>
      <c r="B43" s="229"/>
      <c r="C43" s="229"/>
      <c r="D43" s="240" t="n">
        <v>43</v>
      </c>
      <c r="E43" s="241" t="n">
        <v>52</v>
      </c>
      <c r="F43" s="240" t="n">
        <v>470</v>
      </c>
      <c r="G43" s="239" t="n">
        <v>0.42</v>
      </c>
      <c r="H43" s="229" t="n">
        <v>47</v>
      </c>
      <c r="I43" s="242" t="n">
        <v>21000</v>
      </c>
      <c r="J43" s="169" t="n">
        <v>4200</v>
      </c>
      <c r="K43" s="243" t="n">
        <v>0.0102</v>
      </c>
      <c r="L43" s="243" t="n">
        <v>0.0047</v>
      </c>
      <c r="M43" s="244" t="n">
        <v>4200</v>
      </c>
      <c r="N43" s="244" t="n">
        <v>4200</v>
      </c>
      <c r="O43" s="244" t="n">
        <v>4200</v>
      </c>
      <c r="P43" s="244" t="n">
        <v>420</v>
      </c>
      <c r="Q43" s="244" t="n">
        <v>430</v>
      </c>
      <c r="R43" s="244" t="n">
        <v>4200</v>
      </c>
      <c r="S43" s="244" t="n">
        <v>4300</v>
      </c>
      <c r="T43" s="247"/>
      <c r="U43" s="247" t="n">
        <v>510</v>
      </c>
    </row>
    <row r="44" customFormat="false" ht="15.75" hidden="false" customHeight="false" outlineLevel="0" collapsed="false">
      <c r="A44" s="229"/>
      <c r="B44" s="229"/>
      <c r="C44" s="229"/>
      <c r="D44" s="240" t="n">
        <v>44</v>
      </c>
      <c r="E44" s="241" t="n">
        <v>53</v>
      </c>
      <c r="F44" s="240" t="n">
        <v>480</v>
      </c>
      <c r="G44" s="239" t="n">
        <v>0.43</v>
      </c>
      <c r="H44" s="229" t="n">
        <v>48</v>
      </c>
      <c r="I44" s="242" t="n">
        <v>21500</v>
      </c>
      <c r="J44" s="169" t="n">
        <v>4300</v>
      </c>
      <c r="K44" s="243" t="n">
        <v>0.0103</v>
      </c>
      <c r="L44" s="243" t="n">
        <v>0.0048</v>
      </c>
      <c r="M44" s="244" t="n">
        <v>4300</v>
      </c>
      <c r="N44" s="244" t="n">
        <v>4300</v>
      </c>
      <c r="O44" s="244" t="n">
        <v>4300</v>
      </c>
      <c r="P44" s="244" t="n">
        <v>430</v>
      </c>
      <c r="Q44" s="244" t="n">
        <v>440</v>
      </c>
      <c r="R44" s="244" t="n">
        <v>4300</v>
      </c>
      <c r="S44" s="244" t="n">
        <v>4400</v>
      </c>
      <c r="T44" s="247"/>
      <c r="U44" s="247" t="n">
        <v>520</v>
      </c>
    </row>
    <row r="45" customFormat="false" ht="15.75" hidden="false" customHeight="false" outlineLevel="0" collapsed="false">
      <c r="A45" s="229"/>
      <c r="B45" s="229"/>
      <c r="C45" s="229"/>
      <c r="D45" s="240" t="n">
        <v>45</v>
      </c>
      <c r="E45" s="241" t="n">
        <v>54</v>
      </c>
      <c r="F45" s="240" t="n">
        <v>490</v>
      </c>
      <c r="G45" s="239" t="n">
        <v>0.44</v>
      </c>
      <c r="H45" s="229" t="n">
        <v>49</v>
      </c>
      <c r="I45" s="242" t="n">
        <v>22000</v>
      </c>
      <c r="J45" s="169" t="n">
        <v>4400</v>
      </c>
      <c r="K45" s="243" t="n">
        <v>0.0104</v>
      </c>
      <c r="L45" s="243" t="n">
        <v>0.0049</v>
      </c>
      <c r="M45" s="244" t="n">
        <v>4400</v>
      </c>
      <c r="N45" s="244" t="n">
        <v>4400</v>
      </c>
      <c r="O45" s="244" t="n">
        <v>4400</v>
      </c>
      <c r="P45" s="244" t="n">
        <v>440</v>
      </c>
      <c r="Q45" s="244" t="n">
        <v>450</v>
      </c>
      <c r="R45" s="244" t="n">
        <v>4400</v>
      </c>
      <c r="S45" s="244" t="n">
        <v>4500</v>
      </c>
      <c r="T45" s="247"/>
      <c r="U45" s="247" t="n">
        <v>530</v>
      </c>
    </row>
    <row r="46" customFormat="false" ht="15.75" hidden="false" customHeight="false" outlineLevel="0" collapsed="false">
      <c r="A46" s="229"/>
      <c r="B46" s="229"/>
      <c r="C46" s="229"/>
      <c r="D46" s="240" t="n">
        <v>46</v>
      </c>
      <c r="E46" s="241" t="n">
        <v>55</v>
      </c>
      <c r="F46" s="240" t="n">
        <v>500</v>
      </c>
      <c r="G46" s="239" t="n">
        <v>0.45</v>
      </c>
      <c r="H46" s="229" t="n">
        <v>50</v>
      </c>
      <c r="I46" s="242" t="n">
        <v>22500</v>
      </c>
      <c r="J46" s="169" t="n">
        <v>4500</v>
      </c>
      <c r="K46" s="243" t="n">
        <v>0.0105</v>
      </c>
      <c r="L46" s="243" t="n">
        <v>0.005</v>
      </c>
      <c r="M46" s="244" t="n">
        <v>4500</v>
      </c>
      <c r="N46" s="244" t="n">
        <v>4500</v>
      </c>
      <c r="O46" s="244" t="n">
        <v>4500</v>
      </c>
      <c r="P46" s="244" t="n">
        <v>450</v>
      </c>
      <c r="Q46" s="244" t="n">
        <v>460</v>
      </c>
      <c r="R46" s="244" t="n">
        <v>4500</v>
      </c>
      <c r="S46" s="244" t="n">
        <v>4600</v>
      </c>
      <c r="T46" s="247"/>
      <c r="U46" s="247" t="n">
        <v>540</v>
      </c>
    </row>
    <row r="47" customFormat="false" ht="15.75" hidden="false" customHeight="false" outlineLevel="0" collapsed="false">
      <c r="A47" s="229"/>
      <c r="B47" s="229"/>
      <c r="C47" s="229"/>
      <c r="D47" s="240" t="n">
        <v>47</v>
      </c>
      <c r="E47" s="241" t="n">
        <v>56</v>
      </c>
      <c r="F47" s="240" t="n">
        <v>510</v>
      </c>
      <c r="G47" s="239" t="n">
        <v>0.46</v>
      </c>
      <c r="H47" s="229" t="n">
        <v>51</v>
      </c>
      <c r="I47" s="242" t="n">
        <v>23000</v>
      </c>
      <c r="J47" s="169" t="n">
        <v>4600</v>
      </c>
      <c r="K47" s="243" t="n">
        <v>0.0106</v>
      </c>
      <c r="L47" s="243" t="n">
        <v>0.0051</v>
      </c>
      <c r="M47" s="244" t="n">
        <v>4600</v>
      </c>
      <c r="N47" s="244" t="n">
        <v>4600</v>
      </c>
      <c r="O47" s="244" t="n">
        <v>4600</v>
      </c>
      <c r="P47" s="244" t="n">
        <v>460</v>
      </c>
      <c r="Q47" s="244" t="n">
        <v>470</v>
      </c>
      <c r="R47" s="244" t="n">
        <v>4600</v>
      </c>
      <c r="S47" s="244" t="n">
        <v>4700</v>
      </c>
      <c r="T47" s="247"/>
      <c r="U47" s="247" t="n">
        <v>550</v>
      </c>
    </row>
    <row r="48" customFormat="false" ht="15.75" hidden="false" customHeight="false" outlineLevel="0" collapsed="false">
      <c r="A48" s="229"/>
      <c r="B48" s="229"/>
      <c r="C48" s="229"/>
      <c r="D48" s="240" t="n">
        <v>48</v>
      </c>
      <c r="E48" s="241" t="n">
        <v>57</v>
      </c>
      <c r="F48" s="240" t="n">
        <v>520</v>
      </c>
      <c r="G48" s="239" t="n">
        <v>0.47</v>
      </c>
      <c r="H48" s="229" t="n">
        <v>52</v>
      </c>
      <c r="I48" s="242" t="n">
        <v>23500</v>
      </c>
      <c r="J48" s="169" t="n">
        <v>4700</v>
      </c>
      <c r="K48" s="243" t="n">
        <v>0.0107</v>
      </c>
      <c r="L48" s="243" t="n">
        <v>0.0052</v>
      </c>
      <c r="M48" s="244" t="n">
        <v>4700</v>
      </c>
      <c r="N48" s="244" t="n">
        <v>4700</v>
      </c>
      <c r="O48" s="244" t="n">
        <v>4700</v>
      </c>
      <c r="P48" s="244" t="n">
        <v>470</v>
      </c>
      <c r="Q48" s="244" t="n">
        <v>480</v>
      </c>
      <c r="R48" s="244" t="n">
        <v>4700</v>
      </c>
      <c r="S48" s="244" t="n">
        <v>4800</v>
      </c>
      <c r="T48" s="247"/>
      <c r="U48" s="247" t="n">
        <v>560</v>
      </c>
    </row>
    <row r="49" customFormat="false" ht="15.75" hidden="false" customHeight="false" outlineLevel="0" collapsed="false">
      <c r="A49" s="229"/>
      <c r="B49" s="229"/>
      <c r="C49" s="229"/>
      <c r="D49" s="240" t="n">
        <v>49</v>
      </c>
      <c r="E49" s="241" t="n">
        <v>58</v>
      </c>
      <c r="F49" s="240" t="n">
        <v>530</v>
      </c>
      <c r="G49" s="239" t="n">
        <v>0.48</v>
      </c>
      <c r="H49" s="229" t="n">
        <v>53</v>
      </c>
      <c r="I49" s="242" t="n">
        <v>24000</v>
      </c>
      <c r="J49" s="169" t="n">
        <v>4800</v>
      </c>
      <c r="K49" s="243" t="n">
        <v>0.0108</v>
      </c>
      <c r="L49" s="243" t="n">
        <v>0.0053</v>
      </c>
      <c r="M49" s="244" t="n">
        <v>4800</v>
      </c>
      <c r="N49" s="244" t="n">
        <v>4800</v>
      </c>
      <c r="O49" s="244" t="n">
        <v>4800</v>
      </c>
      <c r="P49" s="244" t="n">
        <v>480</v>
      </c>
      <c r="Q49" s="244" t="n">
        <v>490</v>
      </c>
      <c r="R49" s="244" t="n">
        <v>4800</v>
      </c>
      <c r="S49" s="244" t="n">
        <v>4900</v>
      </c>
      <c r="T49" s="247"/>
      <c r="U49" s="247" t="n">
        <v>570</v>
      </c>
    </row>
    <row r="50" customFormat="false" ht="15.75" hidden="false" customHeight="false" outlineLevel="0" collapsed="false">
      <c r="A50" s="229"/>
      <c r="B50" s="229"/>
      <c r="C50" s="229"/>
      <c r="D50" s="240" t="n">
        <v>50</v>
      </c>
      <c r="E50" s="241" t="n">
        <v>59</v>
      </c>
      <c r="F50" s="240" t="n">
        <v>540</v>
      </c>
      <c r="G50" s="239" t="n">
        <v>0.49</v>
      </c>
      <c r="H50" s="229" t="n">
        <v>54</v>
      </c>
      <c r="I50" s="242" t="n">
        <v>24500</v>
      </c>
      <c r="J50" s="169" t="n">
        <v>4900</v>
      </c>
      <c r="K50" s="243" t="n">
        <v>0.0109</v>
      </c>
      <c r="L50" s="243" t="n">
        <v>0.0054</v>
      </c>
      <c r="M50" s="244" t="n">
        <v>4900</v>
      </c>
      <c r="N50" s="244" t="n">
        <v>4900</v>
      </c>
      <c r="O50" s="244" t="n">
        <v>4900</v>
      </c>
      <c r="P50" s="244" t="n">
        <v>490</v>
      </c>
      <c r="Q50" s="244" t="n">
        <v>500</v>
      </c>
      <c r="R50" s="244" t="n">
        <v>4900</v>
      </c>
      <c r="S50" s="244" t="n">
        <v>5000</v>
      </c>
      <c r="T50" s="247"/>
      <c r="U50" s="247" t="n">
        <v>580</v>
      </c>
    </row>
    <row r="51" customFormat="false" ht="15.75" hidden="false" customHeight="false" outlineLevel="0" collapsed="false">
      <c r="A51" s="229"/>
      <c r="B51" s="229"/>
      <c r="C51" s="229"/>
      <c r="D51" s="240" t="n">
        <v>51</v>
      </c>
      <c r="E51" s="241" t="n">
        <v>60</v>
      </c>
      <c r="F51" s="240" t="n">
        <v>550</v>
      </c>
      <c r="G51" s="239" t="n">
        <v>0.5</v>
      </c>
      <c r="H51" s="229" t="n">
        <v>55</v>
      </c>
      <c r="I51" s="242" t="n">
        <v>25000</v>
      </c>
      <c r="J51" s="169" t="n">
        <v>5000</v>
      </c>
      <c r="K51" s="243" t="n">
        <v>0.011</v>
      </c>
      <c r="L51" s="243" t="n">
        <v>0.0055</v>
      </c>
      <c r="M51" s="244" t="n">
        <v>5000</v>
      </c>
      <c r="N51" s="244" t="n">
        <v>5000</v>
      </c>
      <c r="O51" s="244" t="n">
        <v>5000</v>
      </c>
      <c r="P51" s="244" t="n">
        <v>500</v>
      </c>
      <c r="Q51" s="244" t="n">
        <v>510</v>
      </c>
      <c r="R51" s="244" t="n">
        <v>5000</v>
      </c>
      <c r="S51" s="244" t="n">
        <v>5100</v>
      </c>
      <c r="T51" s="247"/>
      <c r="U51" s="247" t="n">
        <v>590</v>
      </c>
    </row>
    <row r="52" customFormat="false" ht="15.75" hidden="false" customHeight="false" outlineLevel="0" collapsed="false">
      <c r="A52" s="229"/>
      <c r="B52" s="229"/>
      <c r="C52" s="229"/>
      <c r="D52" s="240" t="n">
        <v>52</v>
      </c>
      <c r="E52" s="241" t="n">
        <v>61</v>
      </c>
      <c r="F52" s="240" t="n">
        <v>560</v>
      </c>
      <c r="G52" s="229"/>
      <c r="H52" s="229" t="n">
        <v>56</v>
      </c>
      <c r="I52" s="242" t="n">
        <v>25500</v>
      </c>
      <c r="J52" s="169" t="n">
        <v>5100</v>
      </c>
      <c r="K52" s="243" t="n">
        <v>0.0111</v>
      </c>
      <c r="L52" s="243" t="n">
        <v>0.0056</v>
      </c>
      <c r="M52" s="244" t="n">
        <v>5100</v>
      </c>
      <c r="N52" s="244" t="n">
        <v>5100</v>
      </c>
      <c r="O52" s="244" t="n">
        <v>5100</v>
      </c>
      <c r="P52" s="244" t="n">
        <v>510</v>
      </c>
      <c r="Q52" s="244" t="n">
        <v>520</v>
      </c>
      <c r="R52" s="244" t="n">
        <v>5100</v>
      </c>
      <c r="S52" s="244" t="n">
        <v>5200</v>
      </c>
      <c r="T52" s="247"/>
      <c r="U52" s="247" t="n">
        <v>600</v>
      </c>
    </row>
    <row r="53" customFormat="false" ht="15.75" hidden="false" customHeight="false" outlineLevel="0" collapsed="false">
      <c r="A53" s="229"/>
      <c r="B53" s="229"/>
      <c r="C53" s="229"/>
      <c r="D53" s="240" t="n">
        <v>53</v>
      </c>
      <c r="E53" s="241" t="n">
        <v>62</v>
      </c>
      <c r="F53" s="240" t="n">
        <v>570</v>
      </c>
      <c r="G53" s="229"/>
      <c r="H53" s="229" t="n">
        <v>57</v>
      </c>
      <c r="I53" s="242" t="n">
        <v>26000</v>
      </c>
      <c r="J53" s="169" t="n">
        <v>5200</v>
      </c>
      <c r="K53" s="243" t="n">
        <v>0.0112</v>
      </c>
      <c r="L53" s="243" t="n">
        <v>0.0057</v>
      </c>
      <c r="M53" s="244" t="n">
        <v>5200</v>
      </c>
      <c r="N53" s="244" t="n">
        <v>5200</v>
      </c>
      <c r="O53" s="244" t="n">
        <v>5200</v>
      </c>
      <c r="P53" s="244" t="n">
        <v>520</v>
      </c>
      <c r="Q53" s="244" t="n">
        <v>530</v>
      </c>
      <c r="R53" s="244" t="n">
        <v>5200</v>
      </c>
      <c r="S53" s="244" t="n">
        <v>5300</v>
      </c>
      <c r="T53" s="247"/>
      <c r="U53" s="247" t="n">
        <v>610</v>
      </c>
    </row>
    <row r="54" customFormat="false" ht="15.75" hidden="false" customHeight="false" outlineLevel="0" collapsed="false">
      <c r="A54" s="229"/>
      <c r="B54" s="229"/>
      <c r="C54" s="229"/>
      <c r="D54" s="240" t="n">
        <v>54</v>
      </c>
      <c r="E54" s="241" t="n">
        <v>63</v>
      </c>
      <c r="F54" s="240" t="n">
        <v>580</v>
      </c>
      <c r="G54" s="229"/>
      <c r="H54" s="229" t="n">
        <v>58</v>
      </c>
      <c r="I54" s="242" t="n">
        <v>26500</v>
      </c>
      <c r="J54" s="169" t="n">
        <v>5300</v>
      </c>
      <c r="K54" s="243" t="n">
        <v>0.0113</v>
      </c>
      <c r="L54" s="243" t="n">
        <v>0.0058</v>
      </c>
      <c r="M54" s="244" t="n">
        <v>5300</v>
      </c>
      <c r="N54" s="244" t="n">
        <v>5300</v>
      </c>
      <c r="O54" s="244" t="n">
        <v>5300</v>
      </c>
      <c r="P54" s="244" t="n">
        <v>530</v>
      </c>
      <c r="Q54" s="244" t="n">
        <v>540</v>
      </c>
      <c r="R54" s="244" t="n">
        <v>5300</v>
      </c>
      <c r="S54" s="244" t="n">
        <v>5400</v>
      </c>
      <c r="T54" s="247"/>
      <c r="U54" s="247" t="n">
        <v>620</v>
      </c>
    </row>
    <row r="55" customFormat="false" ht="15.75" hidden="false" customHeight="false" outlineLevel="0" collapsed="false">
      <c r="A55" s="229"/>
      <c r="B55" s="229"/>
      <c r="C55" s="229"/>
      <c r="D55" s="240" t="n">
        <v>55</v>
      </c>
      <c r="E55" s="241" t="n">
        <v>64</v>
      </c>
      <c r="F55" s="240" t="n">
        <v>590</v>
      </c>
      <c r="G55" s="229"/>
      <c r="H55" s="229" t="n">
        <v>59</v>
      </c>
      <c r="I55" s="242" t="n">
        <v>27000</v>
      </c>
      <c r="J55" s="169" t="n">
        <v>5400</v>
      </c>
      <c r="K55" s="243" t="n">
        <v>0.0114</v>
      </c>
      <c r="L55" s="243" t="n">
        <v>0.0059</v>
      </c>
      <c r="M55" s="244" t="n">
        <v>5400</v>
      </c>
      <c r="N55" s="244" t="n">
        <v>5400</v>
      </c>
      <c r="O55" s="244" t="n">
        <v>5400</v>
      </c>
      <c r="P55" s="244" t="n">
        <v>540</v>
      </c>
      <c r="Q55" s="244" t="n">
        <v>550</v>
      </c>
      <c r="R55" s="244" t="n">
        <v>5400</v>
      </c>
      <c r="S55" s="244" t="n">
        <v>5500</v>
      </c>
      <c r="T55" s="247"/>
      <c r="U55" s="247" t="n">
        <v>630</v>
      </c>
    </row>
    <row r="56" customFormat="false" ht="15.75" hidden="false" customHeight="false" outlineLevel="0" collapsed="false">
      <c r="A56" s="229"/>
      <c r="B56" s="229"/>
      <c r="C56" s="229"/>
      <c r="D56" s="240" t="n">
        <v>56</v>
      </c>
      <c r="E56" s="241" t="n">
        <v>65</v>
      </c>
      <c r="F56" s="240" t="n">
        <v>600</v>
      </c>
      <c r="G56" s="229"/>
      <c r="H56" s="229" t="n">
        <v>60</v>
      </c>
      <c r="I56" s="242" t="n">
        <v>27500</v>
      </c>
      <c r="J56" s="169" t="n">
        <v>5500</v>
      </c>
      <c r="K56" s="243" t="n">
        <v>0.0115</v>
      </c>
      <c r="L56" s="243" t="n">
        <v>0.006</v>
      </c>
      <c r="M56" s="244" t="n">
        <v>5500</v>
      </c>
      <c r="N56" s="244" t="n">
        <v>5500</v>
      </c>
      <c r="O56" s="244" t="n">
        <v>5500</v>
      </c>
      <c r="P56" s="244" t="n">
        <v>550</v>
      </c>
      <c r="Q56" s="244" t="n">
        <v>560</v>
      </c>
      <c r="R56" s="244" t="n">
        <v>5500</v>
      </c>
      <c r="S56" s="244" t="n">
        <v>5600</v>
      </c>
      <c r="T56" s="247"/>
      <c r="U56" s="247" t="n">
        <v>640</v>
      </c>
    </row>
    <row r="57" customFormat="false" ht="15.75" hidden="false" customHeight="false" outlineLevel="0" collapsed="false">
      <c r="A57" s="229"/>
      <c r="B57" s="229"/>
      <c r="C57" s="229"/>
      <c r="D57" s="240" t="n">
        <v>57</v>
      </c>
      <c r="E57" s="241" t="n">
        <v>66</v>
      </c>
      <c r="F57" s="240" t="n">
        <v>610</v>
      </c>
      <c r="G57" s="229"/>
      <c r="H57" s="229" t="n">
        <v>61</v>
      </c>
      <c r="I57" s="242" t="n">
        <v>28000</v>
      </c>
      <c r="J57" s="169" t="n">
        <v>5600</v>
      </c>
      <c r="K57" s="243" t="n">
        <v>0.0116</v>
      </c>
      <c r="L57" s="243" t="n">
        <v>0.0061</v>
      </c>
      <c r="M57" s="244" t="n">
        <v>5600</v>
      </c>
      <c r="N57" s="244" t="n">
        <v>5600</v>
      </c>
      <c r="O57" s="244" t="n">
        <v>5600</v>
      </c>
      <c r="P57" s="244" t="n">
        <v>560</v>
      </c>
      <c r="Q57" s="244" t="n">
        <v>570</v>
      </c>
      <c r="R57" s="244" t="n">
        <v>5600</v>
      </c>
      <c r="S57" s="244" t="n">
        <v>5700</v>
      </c>
      <c r="T57" s="247"/>
      <c r="U57" s="247" t="n">
        <v>650</v>
      </c>
    </row>
    <row r="58" customFormat="false" ht="15.75" hidden="false" customHeight="false" outlineLevel="0" collapsed="false">
      <c r="A58" s="229"/>
      <c r="B58" s="229"/>
      <c r="C58" s="229"/>
      <c r="D58" s="240" t="n">
        <v>58</v>
      </c>
      <c r="E58" s="241" t="n">
        <v>67</v>
      </c>
      <c r="F58" s="240" t="n">
        <v>620</v>
      </c>
      <c r="G58" s="229"/>
      <c r="H58" s="229" t="n">
        <v>62</v>
      </c>
      <c r="I58" s="242" t="n">
        <v>28500</v>
      </c>
      <c r="J58" s="169" t="n">
        <v>5700</v>
      </c>
      <c r="K58" s="243" t="n">
        <v>0.0117</v>
      </c>
      <c r="L58" s="243" t="n">
        <v>0.0062</v>
      </c>
      <c r="M58" s="244" t="n">
        <v>5700</v>
      </c>
      <c r="N58" s="244" t="n">
        <v>5700</v>
      </c>
      <c r="O58" s="244" t="n">
        <v>5700</v>
      </c>
      <c r="P58" s="244" t="n">
        <v>570</v>
      </c>
      <c r="Q58" s="244" t="n">
        <v>580</v>
      </c>
      <c r="R58" s="244" t="n">
        <v>5700</v>
      </c>
      <c r="S58" s="244" t="n">
        <v>5800</v>
      </c>
      <c r="T58" s="247"/>
      <c r="U58" s="247" t="n">
        <v>660</v>
      </c>
    </row>
    <row r="59" customFormat="false" ht="15.75" hidden="false" customHeight="false" outlineLevel="0" collapsed="false">
      <c r="A59" s="229"/>
      <c r="B59" s="229"/>
      <c r="C59" s="229"/>
      <c r="D59" s="240" t="n">
        <v>59</v>
      </c>
      <c r="E59" s="241" t="n">
        <v>68</v>
      </c>
      <c r="F59" s="240" t="n">
        <v>630</v>
      </c>
      <c r="G59" s="229"/>
      <c r="H59" s="229" t="n">
        <v>63</v>
      </c>
      <c r="I59" s="242" t="n">
        <v>29000</v>
      </c>
      <c r="J59" s="169" t="n">
        <v>5800</v>
      </c>
      <c r="K59" s="243" t="n">
        <v>0.0118</v>
      </c>
      <c r="L59" s="243" t="n">
        <v>0.0063</v>
      </c>
      <c r="M59" s="244" t="n">
        <v>5800</v>
      </c>
      <c r="N59" s="244" t="n">
        <v>5800</v>
      </c>
      <c r="O59" s="244" t="n">
        <v>5800</v>
      </c>
      <c r="P59" s="244" t="n">
        <v>580</v>
      </c>
      <c r="Q59" s="244" t="n">
        <v>590</v>
      </c>
      <c r="R59" s="244" t="n">
        <v>5800</v>
      </c>
      <c r="S59" s="244" t="n">
        <v>5900</v>
      </c>
      <c r="T59" s="247"/>
      <c r="U59" s="247" t="n">
        <v>670</v>
      </c>
    </row>
    <row r="60" customFormat="false" ht="15.75" hidden="false" customHeight="false" outlineLevel="0" collapsed="false">
      <c r="A60" s="229"/>
      <c r="B60" s="229"/>
      <c r="C60" s="229"/>
      <c r="D60" s="240" t="n">
        <v>60</v>
      </c>
      <c r="E60" s="241" t="n">
        <v>69</v>
      </c>
      <c r="F60" s="240" t="n">
        <v>640</v>
      </c>
      <c r="G60" s="229"/>
      <c r="H60" s="229" t="n">
        <v>64</v>
      </c>
      <c r="I60" s="242" t="n">
        <v>29500</v>
      </c>
      <c r="J60" s="169" t="n">
        <v>5900</v>
      </c>
      <c r="K60" s="243" t="n">
        <v>0.0119</v>
      </c>
      <c r="L60" s="243" t="n">
        <v>0.0064</v>
      </c>
      <c r="M60" s="244" t="n">
        <v>5900</v>
      </c>
      <c r="N60" s="244" t="n">
        <v>5900</v>
      </c>
      <c r="O60" s="244" t="n">
        <v>5900</v>
      </c>
      <c r="P60" s="244" t="n">
        <v>590</v>
      </c>
      <c r="Q60" s="244" t="n">
        <v>600</v>
      </c>
      <c r="R60" s="244" t="n">
        <v>5900</v>
      </c>
      <c r="S60" s="244" t="n">
        <v>6000</v>
      </c>
      <c r="T60" s="247"/>
      <c r="U60" s="247" t="n">
        <v>680</v>
      </c>
    </row>
    <row r="61" customFormat="false" ht="15.75" hidden="false" customHeight="false" outlineLevel="0" collapsed="false">
      <c r="A61" s="229"/>
      <c r="B61" s="229"/>
      <c r="C61" s="229"/>
      <c r="D61" s="240" t="n">
        <v>61</v>
      </c>
      <c r="E61" s="241" t="n">
        <v>70</v>
      </c>
      <c r="F61" s="240" t="n">
        <v>650</v>
      </c>
      <c r="G61" s="229"/>
      <c r="H61" s="229" t="n">
        <v>65</v>
      </c>
      <c r="I61" s="242" t="n">
        <v>30000</v>
      </c>
      <c r="J61" s="169" t="n">
        <v>6000</v>
      </c>
      <c r="K61" s="243" t="n">
        <v>0.012</v>
      </c>
      <c r="L61" s="243" t="n">
        <v>0.0065</v>
      </c>
      <c r="M61" s="244" t="n">
        <v>6000</v>
      </c>
      <c r="N61" s="244" t="n">
        <v>6000</v>
      </c>
      <c r="O61" s="244" t="n">
        <v>6000</v>
      </c>
      <c r="P61" s="244" t="n">
        <v>600</v>
      </c>
      <c r="Q61" s="244" t="n">
        <v>610</v>
      </c>
      <c r="R61" s="244" t="n">
        <v>6000</v>
      </c>
      <c r="S61" s="244" t="n">
        <v>6100</v>
      </c>
      <c r="T61" s="247"/>
      <c r="U61" s="247" t="n">
        <v>690</v>
      </c>
    </row>
    <row r="62" customFormat="false" ht="15.75" hidden="false" customHeight="false" outlineLevel="0" collapsed="false">
      <c r="A62" s="229"/>
      <c r="B62" s="229"/>
      <c r="C62" s="229"/>
      <c r="D62" s="240" t="n">
        <v>62</v>
      </c>
      <c r="E62" s="241" t="n">
        <v>71</v>
      </c>
      <c r="F62" s="240" t="n">
        <v>660</v>
      </c>
      <c r="G62" s="229"/>
      <c r="H62" s="229" t="n">
        <v>66</v>
      </c>
      <c r="I62" s="242" t="n">
        <v>30500</v>
      </c>
      <c r="J62" s="169" t="n">
        <v>6100</v>
      </c>
      <c r="K62" s="243" t="n">
        <v>0.0121</v>
      </c>
      <c r="L62" s="243" t="n">
        <v>0.0066</v>
      </c>
      <c r="M62" s="244" t="n">
        <v>6100</v>
      </c>
      <c r="N62" s="244" t="n">
        <v>6100</v>
      </c>
      <c r="O62" s="244" t="n">
        <v>6100</v>
      </c>
      <c r="P62" s="244" t="n">
        <v>610</v>
      </c>
      <c r="Q62" s="244" t="n">
        <v>620</v>
      </c>
      <c r="R62" s="244" t="n">
        <v>6100</v>
      </c>
      <c r="S62" s="244" t="n">
        <v>6200</v>
      </c>
      <c r="T62" s="247"/>
      <c r="U62" s="247" t="n">
        <v>700</v>
      </c>
    </row>
    <row r="63" customFormat="false" ht="15.75" hidden="false" customHeight="false" outlineLevel="0" collapsed="false">
      <c r="A63" s="229"/>
      <c r="B63" s="229"/>
      <c r="C63" s="229"/>
      <c r="D63" s="240" t="n">
        <v>63</v>
      </c>
      <c r="E63" s="241" t="n">
        <v>72</v>
      </c>
      <c r="F63" s="240" t="n">
        <v>670</v>
      </c>
      <c r="G63" s="229"/>
      <c r="H63" s="229" t="n">
        <v>67</v>
      </c>
      <c r="I63" s="242" t="n">
        <v>31000</v>
      </c>
      <c r="J63" s="169" t="n">
        <v>6200</v>
      </c>
      <c r="K63" s="243" t="n">
        <v>0.0122</v>
      </c>
      <c r="L63" s="243" t="n">
        <v>0.0067</v>
      </c>
      <c r="M63" s="244" t="n">
        <v>6200</v>
      </c>
      <c r="N63" s="244" t="n">
        <v>6200</v>
      </c>
      <c r="O63" s="244" t="n">
        <v>6200</v>
      </c>
      <c r="P63" s="244" t="n">
        <v>620</v>
      </c>
      <c r="Q63" s="244" t="n">
        <v>630</v>
      </c>
      <c r="R63" s="244" t="n">
        <v>6200</v>
      </c>
      <c r="S63" s="244" t="n">
        <v>6300</v>
      </c>
      <c r="T63" s="247"/>
      <c r="U63" s="247" t="n">
        <v>710</v>
      </c>
    </row>
    <row r="64" customFormat="false" ht="15.75" hidden="false" customHeight="false" outlineLevel="0" collapsed="false">
      <c r="A64" s="229"/>
      <c r="B64" s="229"/>
      <c r="C64" s="229"/>
      <c r="D64" s="240" t="n">
        <v>64</v>
      </c>
      <c r="E64" s="241" t="n">
        <v>73</v>
      </c>
      <c r="F64" s="240" t="n">
        <v>680</v>
      </c>
      <c r="G64" s="229"/>
      <c r="H64" s="229" t="n">
        <v>68</v>
      </c>
      <c r="I64" s="242" t="n">
        <v>31500</v>
      </c>
      <c r="J64" s="169" t="n">
        <v>6300</v>
      </c>
      <c r="K64" s="243" t="n">
        <v>0.0123</v>
      </c>
      <c r="L64" s="243" t="n">
        <v>0.0068</v>
      </c>
      <c r="M64" s="244" t="n">
        <v>6300</v>
      </c>
      <c r="N64" s="244" t="n">
        <v>6300</v>
      </c>
      <c r="O64" s="244" t="n">
        <v>6300</v>
      </c>
      <c r="P64" s="244" t="n">
        <v>630</v>
      </c>
      <c r="Q64" s="244" t="n">
        <v>640</v>
      </c>
      <c r="R64" s="244" t="n">
        <v>6300</v>
      </c>
      <c r="S64" s="244" t="n">
        <v>6400</v>
      </c>
      <c r="T64" s="247"/>
      <c r="U64" s="247" t="n">
        <v>720</v>
      </c>
    </row>
    <row r="65" customFormat="false" ht="15.75" hidden="false" customHeight="false" outlineLevel="0" collapsed="false">
      <c r="A65" s="229"/>
      <c r="B65" s="229"/>
      <c r="C65" s="229"/>
      <c r="D65" s="240" t="n">
        <v>65</v>
      </c>
      <c r="E65" s="241" t="n">
        <v>74</v>
      </c>
      <c r="F65" s="240" t="n">
        <v>690</v>
      </c>
      <c r="G65" s="229"/>
      <c r="H65" s="229" t="n">
        <v>69</v>
      </c>
      <c r="I65" s="242" t="n">
        <v>32000</v>
      </c>
      <c r="J65" s="169" t="n">
        <v>6400</v>
      </c>
      <c r="K65" s="243" t="n">
        <v>0.0124</v>
      </c>
      <c r="L65" s="243" t="n">
        <v>0.0069</v>
      </c>
      <c r="M65" s="244" t="n">
        <v>6400</v>
      </c>
      <c r="N65" s="244" t="n">
        <v>6400</v>
      </c>
      <c r="O65" s="244" t="n">
        <v>6400</v>
      </c>
      <c r="P65" s="244" t="n">
        <v>640</v>
      </c>
      <c r="Q65" s="244" t="n">
        <v>650</v>
      </c>
      <c r="R65" s="244" t="n">
        <v>6400</v>
      </c>
      <c r="S65" s="244" t="n">
        <v>6500</v>
      </c>
      <c r="T65" s="247"/>
      <c r="U65" s="247" t="n">
        <v>730</v>
      </c>
    </row>
    <row r="66" customFormat="false" ht="15.75" hidden="false" customHeight="false" outlineLevel="0" collapsed="false">
      <c r="A66" s="229"/>
      <c r="B66" s="229"/>
      <c r="C66" s="229"/>
      <c r="D66" s="240" t="n">
        <v>66</v>
      </c>
      <c r="E66" s="241" t="n">
        <v>75</v>
      </c>
      <c r="F66" s="240" t="n">
        <v>700</v>
      </c>
      <c r="G66" s="229"/>
      <c r="H66" s="229" t="n">
        <v>70</v>
      </c>
      <c r="I66" s="242" t="n">
        <v>32500</v>
      </c>
      <c r="J66" s="169" t="n">
        <v>6500</v>
      </c>
      <c r="K66" s="243" t="n">
        <v>0.0125</v>
      </c>
      <c r="L66" s="243" t="n">
        <v>0.007</v>
      </c>
      <c r="M66" s="244" t="n">
        <v>6500</v>
      </c>
      <c r="N66" s="244" t="n">
        <v>6500</v>
      </c>
      <c r="O66" s="244" t="n">
        <v>6500</v>
      </c>
      <c r="P66" s="244" t="n">
        <v>650</v>
      </c>
      <c r="Q66" s="244" t="n">
        <v>660</v>
      </c>
      <c r="R66" s="244" t="n">
        <v>6500</v>
      </c>
      <c r="S66" s="244" t="n">
        <v>6600</v>
      </c>
      <c r="T66" s="247"/>
      <c r="U66" s="247" t="n">
        <v>740</v>
      </c>
    </row>
    <row r="67" customFormat="false" ht="15.75" hidden="false" customHeight="false" outlineLevel="0" collapsed="false">
      <c r="A67" s="229"/>
      <c r="B67" s="229"/>
      <c r="C67" s="229"/>
      <c r="D67" s="240" t="n">
        <v>67</v>
      </c>
      <c r="E67" s="241" t="n">
        <v>76</v>
      </c>
      <c r="F67" s="240" t="n">
        <v>710</v>
      </c>
      <c r="G67" s="229"/>
      <c r="H67" s="229" t="n">
        <v>71</v>
      </c>
      <c r="I67" s="242" t="n">
        <v>33000</v>
      </c>
      <c r="J67" s="169" t="n">
        <v>6600</v>
      </c>
      <c r="K67" s="243" t="n">
        <v>0.0126</v>
      </c>
      <c r="L67" s="243" t="n">
        <v>0.0071</v>
      </c>
      <c r="M67" s="244" t="n">
        <v>6600</v>
      </c>
      <c r="N67" s="244" t="n">
        <v>6600</v>
      </c>
      <c r="O67" s="244" t="n">
        <v>6600</v>
      </c>
      <c r="P67" s="244" t="n">
        <v>660</v>
      </c>
      <c r="Q67" s="244" t="n">
        <v>670</v>
      </c>
      <c r="R67" s="244" t="n">
        <v>6600</v>
      </c>
      <c r="S67" s="244" t="n">
        <v>6700</v>
      </c>
      <c r="T67" s="247"/>
      <c r="U67" s="247" t="n">
        <v>750</v>
      </c>
    </row>
    <row r="68" customFormat="false" ht="15.75" hidden="false" customHeight="false" outlineLevel="0" collapsed="false">
      <c r="A68" s="229"/>
      <c r="B68" s="229"/>
      <c r="C68" s="229"/>
      <c r="D68" s="240" t="n">
        <v>68</v>
      </c>
      <c r="E68" s="241" t="n">
        <v>77</v>
      </c>
      <c r="F68" s="240" t="n">
        <v>720</v>
      </c>
      <c r="G68" s="229"/>
      <c r="H68" s="229" t="n">
        <v>72</v>
      </c>
      <c r="I68" s="242" t="n">
        <v>33500</v>
      </c>
      <c r="J68" s="169" t="n">
        <v>6700</v>
      </c>
      <c r="K68" s="243" t="n">
        <v>0.0127</v>
      </c>
      <c r="L68" s="243" t="n">
        <v>0.0072</v>
      </c>
      <c r="M68" s="244" t="n">
        <v>6700</v>
      </c>
      <c r="N68" s="244" t="n">
        <v>6700</v>
      </c>
      <c r="O68" s="244" t="n">
        <v>6700</v>
      </c>
      <c r="P68" s="244" t="n">
        <v>670</v>
      </c>
      <c r="Q68" s="244" t="n">
        <v>680</v>
      </c>
      <c r="R68" s="244" t="n">
        <v>6700</v>
      </c>
      <c r="S68" s="244" t="n">
        <v>6800</v>
      </c>
      <c r="T68" s="247"/>
      <c r="U68" s="247" t="n">
        <v>760</v>
      </c>
    </row>
    <row r="69" customFormat="false" ht="15.75" hidden="false" customHeight="false" outlineLevel="0" collapsed="false">
      <c r="A69" s="229"/>
      <c r="B69" s="229"/>
      <c r="C69" s="229"/>
      <c r="D69" s="240" t="n">
        <v>69</v>
      </c>
      <c r="E69" s="241" t="n">
        <v>78</v>
      </c>
      <c r="F69" s="240" t="n">
        <v>730</v>
      </c>
      <c r="G69" s="229"/>
      <c r="H69" s="229"/>
      <c r="I69" s="242" t="n">
        <v>34000</v>
      </c>
      <c r="J69" s="169" t="n">
        <v>6800</v>
      </c>
      <c r="K69" s="243" t="n">
        <v>0.0128</v>
      </c>
      <c r="L69" s="243" t="n">
        <v>0.0073</v>
      </c>
      <c r="M69" s="244" t="n">
        <v>6800</v>
      </c>
      <c r="N69" s="244" t="n">
        <v>6800</v>
      </c>
      <c r="O69" s="244" t="n">
        <v>6800</v>
      </c>
      <c r="P69" s="244" t="n">
        <v>680</v>
      </c>
      <c r="Q69" s="244" t="n">
        <v>690</v>
      </c>
      <c r="R69" s="244" t="n">
        <v>6800</v>
      </c>
      <c r="S69" s="244" t="n">
        <v>6900</v>
      </c>
      <c r="T69" s="247"/>
      <c r="U69" s="247" t="n">
        <v>770</v>
      </c>
    </row>
    <row r="70" customFormat="false" ht="15.75" hidden="false" customHeight="false" outlineLevel="0" collapsed="false">
      <c r="A70" s="229"/>
      <c r="B70" s="229"/>
      <c r="C70" s="229"/>
      <c r="D70" s="240" t="n">
        <v>70</v>
      </c>
      <c r="E70" s="241" t="n">
        <v>79</v>
      </c>
      <c r="F70" s="240" t="n">
        <v>740</v>
      </c>
      <c r="G70" s="229"/>
      <c r="H70" s="229"/>
      <c r="I70" s="242" t="n">
        <v>34500</v>
      </c>
      <c r="J70" s="169" t="n">
        <v>6900</v>
      </c>
      <c r="K70" s="243" t="n">
        <v>0.0129</v>
      </c>
      <c r="L70" s="243" t="n">
        <v>0.0074</v>
      </c>
      <c r="M70" s="244" t="n">
        <v>6900</v>
      </c>
      <c r="N70" s="244" t="n">
        <v>6900</v>
      </c>
      <c r="O70" s="244" t="n">
        <v>6900</v>
      </c>
      <c r="P70" s="244" t="n">
        <v>690</v>
      </c>
      <c r="Q70" s="244" t="n">
        <v>700</v>
      </c>
      <c r="R70" s="244" t="n">
        <v>6900</v>
      </c>
      <c r="S70" s="244" t="n">
        <v>7000</v>
      </c>
      <c r="T70" s="247"/>
      <c r="U70" s="247" t="n">
        <v>780</v>
      </c>
    </row>
    <row r="71" customFormat="false" ht="15.75" hidden="false" customHeight="false" outlineLevel="0" collapsed="false">
      <c r="A71" s="229"/>
      <c r="B71" s="229"/>
      <c r="C71" s="229"/>
      <c r="D71" s="240" t="n">
        <v>71</v>
      </c>
      <c r="E71" s="241" t="n">
        <v>80</v>
      </c>
      <c r="F71" s="240" t="n">
        <v>750</v>
      </c>
      <c r="G71" s="229"/>
      <c r="H71" s="229"/>
      <c r="I71" s="242" t="n">
        <v>35000</v>
      </c>
      <c r="J71" s="169" t="n">
        <v>7000</v>
      </c>
      <c r="K71" s="243" t="n">
        <v>0.013</v>
      </c>
      <c r="L71" s="243" t="n">
        <v>0.0075</v>
      </c>
      <c r="M71" s="244" t="n">
        <v>7000</v>
      </c>
      <c r="N71" s="244" t="n">
        <v>7000</v>
      </c>
      <c r="O71" s="244" t="n">
        <v>7000</v>
      </c>
      <c r="P71" s="244" t="n">
        <v>700</v>
      </c>
      <c r="Q71" s="244" t="n">
        <v>710</v>
      </c>
      <c r="R71" s="244" t="n">
        <v>7000</v>
      </c>
      <c r="S71" s="244" t="n">
        <v>7100</v>
      </c>
      <c r="T71" s="247"/>
      <c r="U71" s="247" t="n">
        <v>790</v>
      </c>
    </row>
    <row r="72" customFormat="false" ht="15.75" hidden="false" customHeight="false" outlineLevel="0" collapsed="false">
      <c r="A72" s="229"/>
      <c r="B72" s="229"/>
      <c r="C72" s="229"/>
      <c r="D72" s="240" t="n">
        <v>72</v>
      </c>
      <c r="E72" s="241" t="n">
        <v>81</v>
      </c>
      <c r="F72" s="240" t="n">
        <v>760</v>
      </c>
      <c r="G72" s="229"/>
      <c r="H72" s="229"/>
      <c r="I72" s="242" t="n">
        <v>35500</v>
      </c>
      <c r="J72" s="169" t="n">
        <v>7100</v>
      </c>
      <c r="K72" s="243" t="n">
        <v>0.0131</v>
      </c>
      <c r="L72" s="243" t="n">
        <v>0.0076</v>
      </c>
      <c r="M72" s="244" t="n">
        <v>7100</v>
      </c>
      <c r="N72" s="244" t="n">
        <v>7100</v>
      </c>
      <c r="O72" s="244" t="n">
        <v>7100</v>
      </c>
      <c r="P72" s="244" t="n">
        <v>710</v>
      </c>
      <c r="Q72" s="244" t="n">
        <v>720</v>
      </c>
      <c r="R72" s="244" t="n">
        <v>7100</v>
      </c>
      <c r="S72" s="244" t="n">
        <v>7200</v>
      </c>
      <c r="T72" s="247"/>
      <c r="U72" s="247" t="n">
        <v>800</v>
      </c>
    </row>
    <row r="73" customFormat="false" ht="15.75" hidden="false" customHeight="false" outlineLevel="0" collapsed="false">
      <c r="A73" s="229"/>
      <c r="B73" s="229"/>
      <c r="C73" s="229"/>
      <c r="D73" s="240" t="n">
        <v>73</v>
      </c>
      <c r="E73" s="241" t="n">
        <v>82</v>
      </c>
      <c r="F73" s="240" t="n">
        <v>770</v>
      </c>
      <c r="G73" s="229"/>
      <c r="H73" s="229"/>
      <c r="I73" s="242" t="n">
        <v>36000</v>
      </c>
      <c r="J73" s="169" t="n">
        <v>7200</v>
      </c>
      <c r="K73" s="243" t="n">
        <v>0.0132</v>
      </c>
      <c r="L73" s="243" t="n">
        <v>0.0077</v>
      </c>
      <c r="M73" s="244" t="n">
        <v>7200</v>
      </c>
      <c r="N73" s="244" t="n">
        <v>7200</v>
      </c>
      <c r="O73" s="244" t="n">
        <v>7200</v>
      </c>
      <c r="P73" s="244" t="n">
        <v>720</v>
      </c>
      <c r="Q73" s="244" t="n">
        <v>730</v>
      </c>
      <c r="R73" s="244" t="n">
        <v>7200</v>
      </c>
      <c r="S73" s="244" t="n">
        <v>7300</v>
      </c>
      <c r="T73" s="247"/>
      <c r="U73" s="247" t="n">
        <v>810</v>
      </c>
    </row>
    <row r="74" customFormat="false" ht="15.75" hidden="false" customHeight="false" outlineLevel="0" collapsed="false">
      <c r="A74" s="229"/>
      <c r="B74" s="229"/>
      <c r="C74" s="229"/>
      <c r="D74" s="240" t="n">
        <v>74</v>
      </c>
      <c r="E74" s="241" t="n">
        <v>83</v>
      </c>
      <c r="F74" s="240" t="n">
        <v>780</v>
      </c>
      <c r="G74" s="229"/>
      <c r="H74" s="229"/>
      <c r="I74" s="242" t="n">
        <v>36500</v>
      </c>
      <c r="J74" s="169" t="n">
        <v>7300</v>
      </c>
      <c r="K74" s="243" t="n">
        <v>0.0133</v>
      </c>
      <c r="L74" s="243" t="n">
        <v>0.0078</v>
      </c>
      <c r="M74" s="244" t="n">
        <v>7300</v>
      </c>
      <c r="N74" s="244" t="n">
        <v>7300</v>
      </c>
      <c r="O74" s="244" t="n">
        <v>7300</v>
      </c>
      <c r="P74" s="244" t="n">
        <v>730</v>
      </c>
      <c r="Q74" s="244" t="n">
        <v>740</v>
      </c>
      <c r="R74" s="244" t="n">
        <v>7300</v>
      </c>
      <c r="S74" s="244" t="n">
        <v>7400</v>
      </c>
      <c r="T74" s="247"/>
      <c r="U74" s="247" t="n">
        <v>820</v>
      </c>
    </row>
    <row r="75" customFormat="false" ht="15.75" hidden="false" customHeight="false" outlineLevel="0" collapsed="false">
      <c r="A75" s="229"/>
      <c r="B75" s="229"/>
      <c r="C75" s="229"/>
      <c r="D75" s="240" t="n">
        <v>75</v>
      </c>
      <c r="E75" s="241" t="n">
        <v>84</v>
      </c>
      <c r="F75" s="240" t="n">
        <v>790</v>
      </c>
      <c r="G75" s="229"/>
      <c r="H75" s="229"/>
      <c r="I75" s="242" t="n">
        <v>37000</v>
      </c>
      <c r="J75" s="169" t="n">
        <v>7400</v>
      </c>
      <c r="K75" s="243" t="n">
        <v>0.0134</v>
      </c>
      <c r="L75" s="243" t="n">
        <v>0.0079</v>
      </c>
      <c r="M75" s="244" t="n">
        <v>7400</v>
      </c>
      <c r="N75" s="244" t="n">
        <v>7400</v>
      </c>
      <c r="O75" s="244"/>
      <c r="P75" s="244" t="n">
        <v>740</v>
      </c>
      <c r="Q75" s="244" t="n">
        <v>750</v>
      </c>
      <c r="R75" s="244" t="n">
        <v>7400</v>
      </c>
      <c r="S75" s="244" t="n">
        <v>7500</v>
      </c>
      <c r="T75" s="247"/>
      <c r="U75" s="247" t="n">
        <v>830</v>
      </c>
    </row>
    <row r="76" customFormat="false" ht="15.75" hidden="false" customHeight="false" outlineLevel="0" collapsed="false">
      <c r="A76" s="229"/>
      <c r="B76" s="229"/>
      <c r="C76" s="229"/>
      <c r="D76" s="240" t="n">
        <v>76</v>
      </c>
      <c r="E76" s="241" t="n">
        <v>85</v>
      </c>
      <c r="F76" s="240" t="n">
        <v>800</v>
      </c>
      <c r="G76" s="229"/>
      <c r="H76" s="229"/>
      <c r="I76" s="242" t="n">
        <v>37500</v>
      </c>
      <c r="J76" s="169" t="n">
        <v>7500</v>
      </c>
      <c r="K76" s="243" t="n">
        <v>0.0135</v>
      </c>
      <c r="L76" s="243" t="n">
        <v>0.008</v>
      </c>
      <c r="M76" s="244" t="n">
        <v>7500</v>
      </c>
      <c r="N76" s="244" t="n">
        <v>7500</v>
      </c>
      <c r="O76" s="244"/>
      <c r="P76" s="244" t="n">
        <v>750</v>
      </c>
      <c r="Q76" s="244" t="n">
        <v>760</v>
      </c>
      <c r="R76" s="244" t="n">
        <v>7500</v>
      </c>
      <c r="S76" s="244" t="n">
        <v>7600</v>
      </c>
      <c r="T76" s="247"/>
      <c r="U76" s="247" t="n">
        <v>840</v>
      </c>
    </row>
    <row r="77" customFormat="false" ht="15.75" hidden="false" customHeight="false" outlineLevel="0" collapsed="false">
      <c r="A77" s="229"/>
      <c r="B77" s="229"/>
      <c r="C77" s="229"/>
      <c r="D77" s="240" t="n">
        <v>77</v>
      </c>
      <c r="E77" s="241" t="n">
        <v>86</v>
      </c>
      <c r="F77" s="240" t="n">
        <v>810</v>
      </c>
      <c r="G77" s="229"/>
      <c r="H77" s="229"/>
      <c r="I77" s="242" t="n">
        <v>38000</v>
      </c>
      <c r="J77" s="169" t="n">
        <v>7600</v>
      </c>
      <c r="K77" s="243" t="n">
        <v>0.0136</v>
      </c>
      <c r="L77" s="243" t="n">
        <v>0.0081</v>
      </c>
      <c r="M77" s="244" t="n">
        <v>7600</v>
      </c>
      <c r="N77" s="244" t="n">
        <v>7600</v>
      </c>
      <c r="O77" s="244"/>
      <c r="P77" s="244" t="n">
        <v>760</v>
      </c>
      <c r="Q77" s="244" t="n">
        <v>770</v>
      </c>
      <c r="R77" s="244" t="n">
        <v>7600</v>
      </c>
      <c r="S77" s="244" t="n">
        <v>7700</v>
      </c>
      <c r="T77" s="247"/>
      <c r="U77" s="247" t="n">
        <v>850</v>
      </c>
    </row>
    <row r="78" customFormat="false" ht="15.75" hidden="false" customHeight="false" outlineLevel="0" collapsed="false">
      <c r="A78" s="229"/>
      <c r="B78" s="229"/>
      <c r="C78" s="229"/>
      <c r="D78" s="240" t="n">
        <v>78</v>
      </c>
      <c r="E78" s="241" t="n">
        <v>87</v>
      </c>
      <c r="F78" s="240" t="n">
        <v>820</v>
      </c>
      <c r="G78" s="229"/>
      <c r="H78" s="229"/>
      <c r="I78" s="242" t="n">
        <v>38500</v>
      </c>
      <c r="J78" s="169" t="n">
        <v>7700</v>
      </c>
      <c r="K78" s="243" t="n">
        <v>0.0137</v>
      </c>
      <c r="L78" s="243" t="n">
        <v>0.0082</v>
      </c>
      <c r="M78" s="244" t="n">
        <v>7700</v>
      </c>
      <c r="N78" s="244" t="n">
        <v>7700</v>
      </c>
      <c r="O78" s="244"/>
      <c r="P78" s="244" t="n">
        <v>770</v>
      </c>
      <c r="Q78" s="244" t="n">
        <v>780</v>
      </c>
      <c r="R78" s="244" t="n">
        <v>7700</v>
      </c>
      <c r="S78" s="244" t="n">
        <v>7800</v>
      </c>
      <c r="T78" s="247"/>
      <c r="U78" s="247" t="n">
        <v>860</v>
      </c>
    </row>
    <row r="79" customFormat="false" ht="15.75" hidden="false" customHeight="false" outlineLevel="0" collapsed="false">
      <c r="A79" s="229"/>
      <c r="B79" s="229"/>
      <c r="C79" s="229"/>
      <c r="D79" s="240" t="n">
        <v>79</v>
      </c>
      <c r="E79" s="241" t="n">
        <v>88</v>
      </c>
      <c r="F79" s="240" t="n">
        <v>830</v>
      </c>
      <c r="G79" s="229"/>
      <c r="H79" s="229"/>
      <c r="I79" s="242" t="n">
        <v>39000</v>
      </c>
      <c r="J79" s="169" t="n">
        <v>7800</v>
      </c>
      <c r="K79" s="243" t="n">
        <v>0.0138</v>
      </c>
      <c r="L79" s="243" t="n">
        <v>0.0083</v>
      </c>
      <c r="M79" s="244" t="n">
        <v>7800</v>
      </c>
      <c r="N79" s="244" t="n">
        <v>7800</v>
      </c>
      <c r="O79" s="244"/>
      <c r="P79" s="244" t="n">
        <v>780</v>
      </c>
      <c r="Q79" s="244" t="n">
        <v>790</v>
      </c>
      <c r="R79" s="244" t="n">
        <v>7800</v>
      </c>
      <c r="S79" s="244" t="n">
        <v>7900</v>
      </c>
      <c r="T79" s="247"/>
      <c r="U79" s="247" t="n">
        <v>870</v>
      </c>
    </row>
    <row r="80" customFormat="false" ht="15.75" hidden="false" customHeight="false" outlineLevel="0" collapsed="false">
      <c r="A80" s="229"/>
      <c r="B80" s="229"/>
      <c r="C80" s="229"/>
      <c r="D80" s="240" t="n">
        <v>80</v>
      </c>
      <c r="E80" s="241" t="n">
        <v>89</v>
      </c>
      <c r="F80" s="240" t="n">
        <v>840</v>
      </c>
      <c r="G80" s="229"/>
      <c r="H80" s="229"/>
      <c r="I80" s="242" t="n">
        <v>39500</v>
      </c>
      <c r="J80" s="169" t="n">
        <v>7900</v>
      </c>
      <c r="K80" s="243" t="n">
        <v>0.0139</v>
      </c>
      <c r="L80" s="243" t="n">
        <v>0.0084</v>
      </c>
      <c r="M80" s="244" t="n">
        <v>7900</v>
      </c>
      <c r="N80" s="244" t="n">
        <v>7900</v>
      </c>
      <c r="O80" s="244"/>
      <c r="P80" s="244" t="n">
        <v>790</v>
      </c>
      <c r="Q80" s="244" t="n">
        <v>800</v>
      </c>
      <c r="R80" s="244" t="n">
        <v>7900</v>
      </c>
      <c r="S80" s="244" t="n">
        <v>8000</v>
      </c>
      <c r="T80" s="247"/>
      <c r="U80" s="247" t="n">
        <v>880</v>
      </c>
    </row>
    <row r="81" customFormat="false" ht="15.75" hidden="false" customHeight="false" outlineLevel="0" collapsed="false">
      <c r="A81" s="229"/>
      <c r="B81" s="229"/>
      <c r="C81" s="229"/>
      <c r="D81" s="240" t="n">
        <v>81</v>
      </c>
      <c r="E81" s="241" t="n">
        <v>90</v>
      </c>
      <c r="F81" s="240" t="n">
        <v>850</v>
      </c>
      <c r="G81" s="229"/>
      <c r="H81" s="229"/>
      <c r="I81" s="242" t="n">
        <v>40000</v>
      </c>
      <c r="J81" s="169" t="n">
        <v>8000</v>
      </c>
      <c r="K81" s="243" t="n">
        <v>0.014</v>
      </c>
      <c r="L81" s="243" t="n">
        <v>0.00849999999999999</v>
      </c>
      <c r="M81" s="244" t="n">
        <v>8000</v>
      </c>
      <c r="N81" s="244" t="n">
        <v>8000</v>
      </c>
      <c r="O81" s="244"/>
      <c r="P81" s="244" t="n">
        <v>800</v>
      </c>
      <c r="Q81" s="244" t="n">
        <v>810</v>
      </c>
      <c r="R81" s="244" t="n">
        <v>8000</v>
      </c>
      <c r="S81" s="244" t="n">
        <v>8100</v>
      </c>
      <c r="T81" s="247"/>
      <c r="U81" s="247" t="n">
        <v>890</v>
      </c>
    </row>
    <row r="82" customFormat="false" ht="15.75" hidden="false" customHeight="false" outlineLevel="0" collapsed="false">
      <c r="A82" s="229"/>
      <c r="B82" s="229"/>
      <c r="C82" s="229"/>
      <c r="D82" s="240" t="n">
        <v>82</v>
      </c>
      <c r="E82" s="241" t="n">
        <v>91</v>
      </c>
      <c r="F82" s="240" t="n">
        <v>860</v>
      </c>
      <c r="G82" s="229"/>
      <c r="H82" s="229"/>
      <c r="I82" s="242" t="n">
        <v>40500</v>
      </c>
      <c r="J82" s="169" t="n">
        <v>8100</v>
      </c>
      <c r="K82" s="243" t="n">
        <v>0.0141</v>
      </c>
      <c r="L82" s="243" t="n">
        <v>0.00859999999999999</v>
      </c>
      <c r="M82" s="244" t="n">
        <v>8100</v>
      </c>
      <c r="N82" s="244" t="n">
        <v>8100</v>
      </c>
      <c r="O82" s="244"/>
      <c r="P82" s="244" t="n">
        <v>810</v>
      </c>
      <c r="Q82" s="244" t="n">
        <v>820</v>
      </c>
      <c r="R82" s="244" t="n">
        <v>8100</v>
      </c>
      <c r="S82" s="244" t="n">
        <v>8200</v>
      </c>
      <c r="T82" s="247"/>
      <c r="U82" s="247" t="n">
        <v>900</v>
      </c>
    </row>
    <row r="83" customFormat="false" ht="15.75" hidden="false" customHeight="false" outlineLevel="0" collapsed="false">
      <c r="A83" s="229"/>
      <c r="B83" s="229"/>
      <c r="C83" s="229"/>
      <c r="D83" s="240" t="n">
        <v>83</v>
      </c>
      <c r="E83" s="241" t="n">
        <v>92</v>
      </c>
      <c r="F83" s="240" t="n">
        <v>870</v>
      </c>
      <c r="G83" s="229"/>
      <c r="H83" s="229"/>
      <c r="I83" s="242" t="n">
        <v>41000</v>
      </c>
      <c r="J83" s="169" t="n">
        <v>8200</v>
      </c>
      <c r="K83" s="243" t="n">
        <v>0.0142</v>
      </c>
      <c r="L83" s="243" t="n">
        <v>0.0087</v>
      </c>
      <c r="M83" s="244" t="n">
        <v>8200</v>
      </c>
      <c r="N83" s="244" t="n">
        <v>8200</v>
      </c>
      <c r="O83" s="244"/>
      <c r="P83" s="244" t="n">
        <v>820</v>
      </c>
      <c r="Q83" s="244" t="n">
        <v>830</v>
      </c>
      <c r="R83" s="244" t="n">
        <v>8200</v>
      </c>
      <c r="S83" s="244" t="n">
        <v>8300</v>
      </c>
      <c r="T83" s="247"/>
      <c r="U83" s="247" t="n">
        <v>910</v>
      </c>
    </row>
    <row r="84" customFormat="false" ht="15.75" hidden="false" customHeight="false" outlineLevel="0" collapsed="false">
      <c r="A84" s="229"/>
      <c r="B84" s="229"/>
      <c r="C84" s="229"/>
      <c r="D84" s="240" t="n">
        <v>84</v>
      </c>
      <c r="E84" s="241" t="n">
        <v>93</v>
      </c>
      <c r="F84" s="240" t="n">
        <v>880</v>
      </c>
      <c r="G84" s="229"/>
      <c r="H84" s="229"/>
      <c r="I84" s="242" t="n">
        <v>41500</v>
      </c>
      <c r="J84" s="169" t="n">
        <v>8300</v>
      </c>
      <c r="K84" s="243" t="n">
        <v>0.0143</v>
      </c>
      <c r="L84" s="243" t="n">
        <v>0.00879999999999999</v>
      </c>
      <c r="M84" s="244" t="n">
        <v>8300</v>
      </c>
      <c r="N84" s="244" t="n">
        <v>8300</v>
      </c>
      <c r="O84" s="244"/>
      <c r="P84" s="244" t="n">
        <v>830</v>
      </c>
      <c r="Q84" s="244" t="n">
        <v>840</v>
      </c>
      <c r="R84" s="244" t="n">
        <v>8300</v>
      </c>
      <c r="S84" s="244" t="n">
        <v>8400</v>
      </c>
      <c r="T84" s="247"/>
      <c r="U84" s="247" t="n">
        <v>920</v>
      </c>
    </row>
    <row r="85" customFormat="false" ht="15.75" hidden="false" customHeight="false" outlineLevel="0" collapsed="false">
      <c r="A85" s="229"/>
      <c r="B85" s="229"/>
      <c r="C85" s="229"/>
      <c r="D85" s="240" t="n">
        <v>85</v>
      </c>
      <c r="E85" s="241" t="n">
        <v>94</v>
      </c>
      <c r="F85" s="240" t="n">
        <v>890</v>
      </c>
      <c r="G85" s="229"/>
      <c r="H85" s="229"/>
      <c r="I85" s="242" t="n">
        <v>42000</v>
      </c>
      <c r="J85" s="169" t="n">
        <v>8400</v>
      </c>
      <c r="K85" s="243" t="n">
        <v>0.0144</v>
      </c>
      <c r="L85" s="243" t="n">
        <v>0.00889999999999999</v>
      </c>
      <c r="M85" s="244" t="n">
        <v>8400</v>
      </c>
      <c r="N85" s="244" t="n">
        <v>8400</v>
      </c>
      <c r="O85" s="244"/>
      <c r="P85" s="244" t="n">
        <v>840</v>
      </c>
      <c r="Q85" s="244" t="n">
        <v>850</v>
      </c>
      <c r="R85" s="244" t="n">
        <v>8400</v>
      </c>
      <c r="S85" s="244" t="n">
        <v>8500</v>
      </c>
      <c r="T85" s="247"/>
      <c r="U85" s="247" t="n">
        <v>930</v>
      </c>
    </row>
    <row r="86" customFormat="false" ht="15.75" hidden="false" customHeight="false" outlineLevel="0" collapsed="false">
      <c r="A86" s="229"/>
      <c r="B86" s="229"/>
      <c r="C86" s="229"/>
      <c r="D86" s="240" t="n">
        <v>86</v>
      </c>
      <c r="E86" s="241" t="n">
        <v>95</v>
      </c>
      <c r="F86" s="240" t="n">
        <v>900</v>
      </c>
      <c r="G86" s="229"/>
      <c r="H86" s="229"/>
      <c r="I86" s="242" t="n">
        <v>42500</v>
      </c>
      <c r="J86" s="169" t="n">
        <v>8500</v>
      </c>
      <c r="K86" s="243" t="n">
        <v>0.0145</v>
      </c>
      <c r="L86" s="243" t="n">
        <v>0.009</v>
      </c>
      <c r="M86" s="244" t="n">
        <v>8500</v>
      </c>
      <c r="N86" s="244" t="n">
        <v>8500</v>
      </c>
      <c r="O86" s="244"/>
      <c r="P86" s="244" t="n">
        <v>850</v>
      </c>
      <c r="Q86" s="244" t="n">
        <v>860</v>
      </c>
      <c r="R86" s="244" t="n">
        <v>8500</v>
      </c>
      <c r="S86" s="244" t="n">
        <v>8600</v>
      </c>
      <c r="T86" s="247"/>
      <c r="U86" s="247" t="n">
        <v>940</v>
      </c>
    </row>
    <row r="87" customFormat="false" ht="15.75" hidden="false" customHeight="false" outlineLevel="0" collapsed="false">
      <c r="A87" s="229"/>
      <c r="B87" s="229"/>
      <c r="C87" s="229"/>
      <c r="D87" s="240" t="n">
        <v>87</v>
      </c>
      <c r="E87" s="241" t="n">
        <v>96</v>
      </c>
      <c r="F87" s="240" t="n">
        <v>910</v>
      </c>
      <c r="G87" s="229"/>
      <c r="H87" s="229"/>
      <c r="I87" s="242" t="n">
        <v>43000</v>
      </c>
      <c r="J87" s="169" t="n">
        <v>8600</v>
      </c>
      <c r="K87" s="243" t="n">
        <v>0.0146</v>
      </c>
      <c r="L87" s="243" t="n">
        <v>0.00909999999999999</v>
      </c>
      <c r="M87" s="244" t="n">
        <v>8600</v>
      </c>
      <c r="N87" s="244" t="n">
        <v>8600</v>
      </c>
      <c r="O87" s="244"/>
      <c r="P87" s="244" t="n">
        <v>860</v>
      </c>
      <c r="Q87" s="244" t="n">
        <v>870</v>
      </c>
      <c r="R87" s="244" t="n">
        <v>8600</v>
      </c>
      <c r="S87" s="244" t="n">
        <v>8700</v>
      </c>
      <c r="T87" s="247"/>
      <c r="U87" s="247" t="n">
        <v>950</v>
      </c>
    </row>
    <row r="88" customFormat="false" ht="15.75" hidden="false" customHeight="false" outlineLevel="0" collapsed="false">
      <c r="A88" s="229"/>
      <c r="B88" s="229"/>
      <c r="C88" s="229"/>
      <c r="D88" s="240" t="n">
        <v>88</v>
      </c>
      <c r="E88" s="241" t="n">
        <v>97</v>
      </c>
      <c r="F88" s="240" t="n">
        <v>920</v>
      </c>
      <c r="G88" s="229"/>
      <c r="H88" s="229"/>
      <c r="I88" s="242" t="n">
        <v>43500</v>
      </c>
      <c r="J88" s="169" t="n">
        <v>8700</v>
      </c>
      <c r="K88" s="243" t="n">
        <v>0.0147</v>
      </c>
      <c r="L88" s="243" t="n">
        <v>0.00919999999999999</v>
      </c>
      <c r="M88" s="244" t="n">
        <v>8700</v>
      </c>
      <c r="N88" s="244" t="n">
        <v>8700</v>
      </c>
      <c r="O88" s="244"/>
      <c r="P88" s="244" t="n">
        <v>870</v>
      </c>
      <c r="Q88" s="244" t="n">
        <v>880</v>
      </c>
      <c r="R88" s="244" t="n">
        <v>8700</v>
      </c>
      <c r="S88" s="244" t="n">
        <v>8800</v>
      </c>
      <c r="T88" s="247"/>
      <c r="U88" s="247" t="n">
        <v>960</v>
      </c>
    </row>
    <row r="89" customFormat="false" ht="15.75" hidden="false" customHeight="false" outlineLevel="0" collapsed="false">
      <c r="A89" s="229"/>
      <c r="B89" s="229"/>
      <c r="C89" s="229"/>
      <c r="D89" s="240" t="n">
        <v>89</v>
      </c>
      <c r="E89" s="241" t="n">
        <v>98</v>
      </c>
      <c r="F89" s="240" t="n">
        <v>930</v>
      </c>
      <c r="G89" s="229"/>
      <c r="H89" s="229"/>
      <c r="I89" s="242" t="n">
        <v>44000</v>
      </c>
      <c r="J89" s="169" t="n">
        <v>8800</v>
      </c>
      <c r="K89" s="243" t="n">
        <v>0.0148</v>
      </c>
      <c r="L89" s="243" t="n">
        <v>0.0093</v>
      </c>
      <c r="M89" s="244" t="n">
        <v>8800</v>
      </c>
      <c r="N89" s="244" t="n">
        <v>8800</v>
      </c>
      <c r="O89" s="244"/>
      <c r="P89" s="244" t="n">
        <v>880</v>
      </c>
      <c r="Q89" s="244" t="n">
        <v>890</v>
      </c>
      <c r="R89" s="244" t="n">
        <v>8800</v>
      </c>
      <c r="S89" s="244" t="n">
        <v>8900</v>
      </c>
      <c r="T89" s="247"/>
      <c r="U89" s="247" t="n">
        <v>970</v>
      </c>
    </row>
    <row r="90" customFormat="false" ht="15.75" hidden="false" customHeight="false" outlineLevel="0" collapsed="false">
      <c r="A90" s="229"/>
      <c r="B90" s="229"/>
      <c r="C90" s="229"/>
      <c r="D90" s="240" t="n">
        <v>90</v>
      </c>
      <c r="E90" s="241" t="n">
        <v>99</v>
      </c>
      <c r="F90" s="240" t="n">
        <v>940</v>
      </c>
      <c r="G90" s="229"/>
      <c r="H90" s="229"/>
      <c r="I90" s="242" t="n">
        <v>44500</v>
      </c>
      <c r="J90" s="169" t="n">
        <v>8900</v>
      </c>
      <c r="K90" s="243" t="n">
        <v>0.0149</v>
      </c>
      <c r="L90" s="243" t="n">
        <v>0.00939999999999999</v>
      </c>
      <c r="M90" s="244" t="n">
        <v>8900</v>
      </c>
      <c r="N90" s="244" t="n">
        <v>8900</v>
      </c>
      <c r="O90" s="244"/>
      <c r="P90" s="244" t="n">
        <v>890</v>
      </c>
      <c r="Q90" s="244" t="n">
        <v>900</v>
      </c>
      <c r="R90" s="244" t="n">
        <v>8900</v>
      </c>
      <c r="S90" s="244" t="n">
        <v>9000</v>
      </c>
      <c r="T90" s="247"/>
      <c r="U90" s="247" t="n">
        <v>980</v>
      </c>
    </row>
    <row r="91" customFormat="false" ht="15.75" hidden="false" customHeight="false" outlineLevel="0" collapsed="false">
      <c r="A91" s="229"/>
      <c r="B91" s="229"/>
      <c r="C91" s="229"/>
      <c r="D91" s="240" t="n">
        <v>91</v>
      </c>
      <c r="E91" s="241" t="n">
        <v>100</v>
      </c>
      <c r="F91" s="240" t="n">
        <v>950</v>
      </c>
      <c r="G91" s="229"/>
      <c r="H91" s="229"/>
      <c r="I91" s="242" t="n">
        <v>45000</v>
      </c>
      <c r="J91" s="169" t="n">
        <v>9000</v>
      </c>
      <c r="K91" s="243" t="n">
        <v>0.015</v>
      </c>
      <c r="L91" s="243" t="n">
        <v>0.00949999999999999</v>
      </c>
      <c r="M91" s="244" t="n">
        <v>9000</v>
      </c>
      <c r="N91" s="244" t="n">
        <v>9000</v>
      </c>
      <c r="O91" s="244"/>
      <c r="P91" s="244" t="n">
        <v>900</v>
      </c>
      <c r="Q91" s="244" t="n">
        <v>910</v>
      </c>
      <c r="R91" s="244" t="n">
        <v>9000</v>
      </c>
      <c r="S91" s="244" t="n">
        <v>9100</v>
      </c>
      <c r="T91" s="247"/>
      <c r="U91" s="247" t="n">
        <v>990</v>
      </c>
    </row>
    <row r="92" customFormat="false" ht="15.75" hidden="false" customHeight="false" outlineLevel="0" collapsed="false">
      <c r="A92" s="229"/>
      <c r="B92" s="229"/>
      <c r="C92" s="229"/>
      <c r="D92" s="240" t="n">
        <v>92</v>
      </c>
      <c r="E92" s="241" t="n">
        <v>101</v>
      </c>
      <c r="F92" s="240" t="n">
        <v>960</v>
      </c>
      <c r="G92" s="229"/>
      <c r="H92" s="229"/>
      <c r="I92" s="242" t="n">
        <v>45500</v>
      </c>
      <c r="J92" s="169" t="n">
        <v>9100</v>
      </c>
      <c r="K92" s="243" t="n">
        <v>0.0151</v>
      </c>
      <c r="L92" s="243" t="n">
        <v>0.00959999999999999</v>
      </c>
      <c r="M92" s="244" t="n">
        <v>9100</v>
      </c>
      <c r="N92" s="244" t="n">
        <v>9100</v>
      </c>
      <c r="O92" s="244"/>
      <c r="P92" s="244" t="n">
        <v>910</v>
      </c>
      <c r="Q92" s="244" t="n">
        <v>920</v>
      </c>
      <c r="R92" s="244" t="n">
        <v>9100</v>
      </c>
      <c r="S92" s="244" t="n">
        <v>9200</v>
      </c>
      <c r="T92" s="247"/>
      <c r="U92" s="247" t="n">
        <v>1000</v>
      </c>
    </row>
    <row r="93" customFormat="false" ht="15.75" hidden="false" customHeight="false" outlineLevel="0" collapsed="false">
      <c r="A93" s="229"/>
      <c r="B93" s="229"/>
      <c r="C93" s="229"/>
      <c r="D93" s="240" t="n">
        <v>93</v>
      </c>
      <c r="E93" s="241" t="n">
        <v>102</v>
      </c>
      <c r="F93" s="240" t="n">
        <v>970</v>
      </c>
      <c r="G93" s="229"/>
      <c r="H93" s="229"/>
      <c r="I93" s="242" t="n">
        <v>46000</v>
      </c>
      <c r="J93" s="169" t="n">
        <v>9200</v>
      </c>
      <c r="K93" s="243" t="n">
        <v>0.0152</v>
      </c>
      <c r="L93" s="243" t="n">
        <v>0.00969999999999999</v>
      </c>
      <c r="M93" s="244" t="n">
        <v>9200</v>
      </c>
      <c r="N93" s="244" t="n">
        <v>9200</v>
      </c>
      <c r="O93" s="244"/>
      <c r="P93" s="244" t="n">
        <v>920</v>
      </c>
      <c r="Q93" s="244" t="n">
        <v>930</v>
      </c>
      <c r="R93" s="244" t="n">
        <v>9200</v>
      </c>
      <c r="S93" s="244" t="n">
        <v>9300</v>
      </c>
      <c r="T93" s="247"/>
      <c r="U93" s="247" t="n">
        <v>1010</v>
      </c>
    </row>
    <row r="94" customFormat="false" ht="15.75" hidden="false" customHeight="false" outlineLevel="0" collapsed="false">
      <c r="A94" s="229"/>
      <c r="B94" s="229"/>
      <c r="C94" s="229"/>
      <c r="D94" s="240" t="n">
        <v>94</v>
      </c>
      <c r="E94" s="241" t="n">
        <v>103</v>
      </c>
      <c r="F94" s="240" t="n">
        <v>980</v>
      </c>
      <c r="G94" s="229"/>
      <c r="H94" s="229"/>
      <c r="I94" s="242" t="n">
        <v>46500</v>
      </c>
      <c r="J94" s="169" t="n">
        <v>9300</v>
      </c>
      <c r="K94" s="243" t="n">
        <v>0.0153</v>
      </c>
      <c r="L94" s="243" t="n">
        <v>0.00979999999999999</v>
      </c>
      <c r="M94" s="244" t="n">
        <v>9300</v>
      </c>
      <c r="N94" s="244" t="n">
        <v>9300</v>
      </c>
      <c r="O94" s="244"/>
      <c r="P94" s="244" t="n">
        <v>930</v>
      </c>
      <c r="Q94" s="244" t="n">
        <v>940</v>
      </c>
      <c r="R94" s="244" t="n">
        <v>9300</v>
      </c>
      <c r="S94" s="244" t="n">
        <v>9400</v>
      </c>
      <c r="T94" s="247"/>
      <c r="U94" s="247" t="n">
        <v>1020</v>
      </c>
    </row>
    <row r="95" customFormat="false" ht="15.75" hidden="false" customHeight="false" outlineLevel="0" collapsed="false">
      <c r="A95" s="229"/>
      <c r="B95" s="229"/>
      <c r="C95" s="229"/>
      <c r="D95" s="240" t="n">
        <v>95</v>
      </c>
      <c r="E95" s="241" t="n">
        <v>104</v>
      </c>
      <c r="F95" s="240" t="n">
        <v>990</v>
      </c>
      <c r="G95" s="229"/>
      <c r="H95" s="229"/>
      <c r="I95" s="242" t="n">
        <v>47000</v>
      </c>
      <c r="J95" s="169" t="n">
        <v>9400</v>
      </c>
      <c r="K95" s="243" t="n">
        <v>0.0154</v>
      </c>
      <c r="L95" s="243" t="n">
        <v>0.00989999999999999</v>
      </c>
      <c r="M95" s="244" t="n">
        <v>9400</v>
      </c>
      <c r="N95" s="244" t="n">
        <v>9400</v>
      </c>
      <c r="O95" s="244"/>
      <c r="P95" s="244" t="n">
        <v>940</v>
      </c>
      <c r="Q95" s="244" t="n">
        <v>950</v>
      </c>
      <c r="R95" s="244" t="n">
        <v>9400</v>
      </c>
      <c r="S95" s="244" t="n">
        <v>9500</v>
      </c>
      <c r="T95" s="247"/>
      <c r="U95" s="247" t="n">
        <v>1030</v>
      </c>
    </row>
    <row r="96" customFormat="false" ht="15.75" hidden="false" customHeight="false" outlineLevel="0" collapsed="false">
      <c r="A96" s="229"/>
      <c r="B96" s="229"/>
      <c r="C96" s="229"/>
      <c r="D96" s="240" t="n">
        <v>96</v>
      </c>
      <c r="E96" s="241" t="n">
        <v>105</v>
      </c>
      <c r="F96" s="240" t="n">
        <v>1000</v>
      </c>
      <c r="G96" s="229"/>
      <c r="H96" s="229"/>
      <c r="I96" s="242" t="n">
        <v>47500</v>
      </c>
      <c r="J96" s="169" t="n">
        <v>9500</v>
      </c>
      <c r="K96" s="243" t="n">
        <v>0.0155</v>
      </c>
      <c r="L96" s="243" t="n">
        <v>0.00999999999999999</v>
      </c>
      <c r="M96" s="244" t="n">
        <v>9500</v>
      </c>
      <c r="N96" s="244" t="n">
        <v>9500</v>
      </c>
      <c r="O96" s="244"/>
      <c r="P96" s="244" t="n">
        <v>950</v>
      </c>
      <c r="Q96" s="244" t="n">
        <v>960</v>
      </c>
      <c r="R96" s="244" t="n">
        <v>9500</v>
      </c>
      <c r="S96" s="244" t="n">
        <v>9600</v>
      </c>
      <c r="T96" s="247"/>
      <c r="U96" s="247" t="n">
        <v>1040</v>
      </c>
    </row>
    <row r="97" customFormat="false" ht="15.75" hidden="false" customHeight="false" outlineLevel="0" collapsed="false">
      <c r="A97" s="229"/>
      <c r="B97" s="229"/>
      <c r="C97" s="229"/>
      <c r="D97" s="240" t="n">
        <v>97</v>
      </c>
      <c r="E97" s="241" t="n">
        <v>106</v>
      </c>
      <c r="F97" s="240" t="n">
        <v>1010</v>
      </c>
      <c r="G97" s="229"/>
      <c r="H97" s="229"/>
      <c r="I97" s="242" t="n">
        <v>48000</v>
      </c>
      <c r="J97" s="169" t="n">
        <v>9600</v>
      </c>
      <c r="K97" s="243" t="n">
        <v>0.0156</v>
      </c>
      <c r="L97" s="243" t="n">
        <v>0.0101</v>
      </c>
      <c r="M97" s="244" t="n">
        <v>9600</v>
      </c>
      <c r="N97" s="244" t="n">
        <v>9600</v>
      </c>
      <c r="O97" s="244"/>
      <c r="P97" s="244" t="n">
        <v>960</v>
      </c>
      <c r="Q97" s="244" t="n">
        <v>970</v>
      </c>
      <c r="R97" s="244" t="n">
        <v>9600</v>
      </c>
      <c r="S97" s="244" t="n">
        <v>9700</v>
      </c>
      <c r="T97" s="247"/>
      <c r="U97" s="247" t="n">
        <v>1050</v>
      </c>
    </row>
    <row r="98" customFormat="false" ht="15.75" hidden="false" customHeight="false" outlineLevel="0" collapsed="false">
      <c r="A98" s="229"/>
      <c r="B98" s="229"/>
      <c r="C98" s="229"/>
      <c r="D98" s="240" t="n">
        <v>98</v>
      </c>
      <c r="E98" s="241" t="n">
        <v>107</v>
      </c>
      <c r="F98" s="240" t="n">
        <v>1020</v>
      </c>
      <c r="G98" s="229"/>
      <c r="H98" s="229"/>
      <c r="I98" s="242" t="n">
        <v>48500</v>
      </c>
      <c r="J98" s="169" t="n">
        <v>9700</v>
      </c>
      <c r="K98" s="243" t="n">
        <v>0.0157</v>
      </c>
      <c r="L98" s="243" t="n">
        <v>0.0102</v>
      </c>
      <c r="M98" s="244" t="n">
        <v>9700</v>
      </c>
      <c r="N98" s="244" t="n">
        <v>9700</v>
      </c>
      <c r="O98" s="244"/>
      <c r="P98" s="244" t="n">
        <v>970</v>
      </c>
      <c r="Q98" s="244" t="n">
        <v>980</v>
      </c>
      <c r="R98" s="244" t="n">
        <v>9700</v>
      </c>
      <c r="S98" s="244" t="n">
        <v>9800</v>
      </c>
      <c r="T98" s="247"/>
      <c r="U98" s="247" t="n">
        <v>1060</v>
      </c>
    </row>
    <row r="99" customFormat="false" ht="15.75" hidden="false" customHeight="false" outlineLevel="0" collapsed="false">
      <c r="A99" s="229"/>
      <c r="B99" s="229"/>
      <c r="C99" s="229"/>
      <c r="D99" s="240" t="n">
        <v>99</v>
      </c>
      <c r="E99" s="241" t="n">
        <v>108</v>
      </c>
      <c r="F99" s="240" t="n">
        <v>1030</v>
      </c>
      <c r="G99" s="229"/>
      <c r="H99" s="229"/>
      <c r="I99" s="242" t="n">
        <v>49000</v>
      </c>
      <c r="J99" s="169" t="n">
        <v>9800</v>
      </c>
      <c r="K99" s="243" t="n">
        <v>0.0158</v>
      </c>
      <c r="L99" s="243" t="n">
        <v>0.0103</v>
      </c>
      <c r="M99" s="244" t="n">
        <v>9800</v>
      </c>
      <c r="N99" s="244" t="n">
        <v>9800</v>
      </c>
      <c r="O99" s="244"/>
      <c r="P99" s="244" t="n">
        <v>980</v>
      </c>
      <c r="Q99" s="244" t="n">
        <v>990</v>
      </c>
      <c r="R99" s="244" t="n">
        <v>9800</v>
      </c>
      <c r="S99" s="244" t="n">
        <v>9900</v>
      </c>
      <c r="T99" s="247"/>
      <c r="U99" s="247" t="n">
        <v>1070</v>
      </c>
    </row>
    <row r="100" customFormat="false" ht="15.75" hidden="false" customHeight="false" outlineLevel="0" collapsed="false">
      <c r="A100" s="229"/>
      <c r="B100" s="229"/>
      <c r="C100" s="229"/>
      <c r="D100" s="240" t="n">
        <v>100</v>
      </c>
      <c r="E100" s="241" t="n">
        <v>109</v>
      </c>
      <c r="F100" s="240" t="n">
        <v>1040</v>
      </c>
      <c r="G100" s="229"/>
      <c r="H100" s="229"/>
      <c r="I100" s="242" t="n">
        <v>49500</v>
      </c>
      <c r="J100" s="169" t="n">
        <v>9900</v>
      </c>
      <c r="K100" s="243" t="n">
        <v>0.0159</v>
      </c>
      <c r="L100" s="243" t="n">
        <v>0.0104</v>
      </c>
      <c r="M100" s="244" t="n">
        <v>9900</v>
      </c>
      <c r="N100" s="244" t="n">
        <v>9900</v>
      </c>
      <c r="O100" s="244"/>
      <c r="P100" s="244" t="n">
        <v>990</v>
      </c>
      <c r="Q100" s="244" t="n">
        <v>1000</v>
      </c>
      <c r="R100" s="244" t="n">
        <v>9900</v>
      </c>
      <c r="S100" s="244" t="n">
        <v>10000</v>
      </c>
      <c r="T100" s="247"/>
      <c r="U100" s="247" t="n">
        <v>1080</v>
      </c>
    </row>
    <row r="101" customFormat="false" ht="15.75" hidden="false" customHeight="false" outlineLevel="0" collapsed="false">
      <c r="A101" s="229"/>
      <c r="B101" s="229"/>
      <c r="C101" s="229"/>
      <c r="D101" s="240" t="n">
        <v>101</v>
      </c>
      <c r="E101" s="241" t="n">
        <v>110</v>
      </c>
      <c r="F101" s="240" t="n">
        <v>1050</v>
      </c>
      <c r="G101" s="229"/>
      <c r="H101" s="229"/>
      <c r="I101" s="242" t="n">
        <v>50000</v>
      </c>
      <c r="J101" s="169" t="n">
        <v>10000</v>
      </c>
      <c r="K101" s="243" t="n">
        <v>0.016</v>
      </c>
      <c r="L101" s="243" t="n">
        <v>0.0105</v>
      </c>
      <c r="M101" s="244" t="n">
        <v>10000</v>
      </c>
      <c r="N101" s="244" t="n">
        <v>10000</v>
      </c>
      <c r="O101" s="244"/>
      <c r="P101" s="244" t="n">
        <v>1000</v>
      </c>
      <c r="Q101" s="244" t="n">
        <v>1010</v>
      </c>
      <c r="R101" s="244" t="n">
        <v>10000</v>
      </c>
      <c r="S101" s="244" t="n">
        <v>10100</v>
      </c>
      <c r="T101" s="247"/>
      <c r="U101" s="247" t="n">
        <v>1090</v>
      </c>
    </row>
    <row r="102" customFormat="false" ht="15.75" hidden="false" customHeight="false" outlineLevel="0" collapsed="false">
      <c r="A102" s="229"/>
      <c r="B102" s="229"/>
      <c r="C102" s="229"/>
      <c r="D102" s="240" t="n">
        <v>102</v>
      </c>
      <c r="E102" s="241" t="n">
        <v>111</v>
      </c>
      <c r="F102" s="240" t="n">
        <v>1060</v>
      </c>
      <c r="G102" s="229"/>
      <c r="H102" s="229"/>
      <c r="I102" s="242" t="n">
        <v>50500</v>
      </c>
      <c r="J102" s="169" t="n">
        <v>10100</v>
      </c>
      <c r="K102" s="243" t="n">
        <v>0.0161</v>
      </c>
      <c r="L102" s="243" t="n">
        <v>0.0106</v>
      </c>
      <c r="M102" s="244" t="n">
        <v>10100</v>
      </c>
      <c r="N102" s="244" t="n">
        <v>10100</v>
      </c>
      <c r="O102" s="244"/>
      <c r="P102" s="244" t="n">
        <v>1010</v>
      </c>
      <c r="Q102" s="244" t="n">
        <v>1020</v>
      </c>
      <c r="R102" s="244" t="n">
        <v>10100</v>
      </c>
      <c r="S102" s="244" t="n">
        <v>10200</v>
      </c>
      <c r="T102" s="247"/>
      <c r="U102" s="247" t="n">
        <v>1100</v>
      </c>
    </row>
    <row r="103" customFormat="false" ht="15.75" hidden="false" customHeight="false" outlineLevel="0" collapsed="false">
      <c r="A103" s="229"/>
      <c r="B103" s="229"/>
      <c r="C103" s="229"/>
      <c r="D103" s="240" t="n">
        <v>103</v>
      </c>
      <c r="E103" s="241" t="n">
        <v>112</v>
      </c>
      <c r="F103" s="240" t="n">
        <v>1070</v>
      </c>
      <c r="G103" s="229"/>
      <c r="H103" s="229"/>
      <c r="I103" s="242" t="n">
        <v>51000</v>
      </c>
      <c r="J103" s="169" t="n">
        <v>10200</v>
      </c>
      <c r="K103" s="243" t="n">
        <v>0.0162</v>
      </c>
      <c r="L103" s="243" t="n">
        <v>0.0107</v>
      </c>
      <c r="M103" s="244" t="n">
        <v>10200</v>
      </c>
      <c r="N103" s="244" t="n">
        <v>10200</v>
      </c>
      <c r="O103" s="244"/>
      <c r="P103" s="244" t="n">
        <v>1020</v>
      </c>
      <c r="Q103" s="244" t="n">
        <v>1030</v>
      </c>
      <c r="R103" s="244" t="n">
        <v>10200</v>
      </c>
      <c r="S103" s="244" t="n">
        <v>10300</v>
      </c>
      <c r="T103" s="247"/>
      <c r="U103" s="247" t="n">
        <v>1110</v>
      </c>
    </row>
    <row r="104" customFormat="false" ht="15.75" hidden="false" customHeight="false" outlineLevel="0" collapsed="false">
      <c r="A104" s="229"/>
      <c r="B104" s="229"/>
      <c r="C104" s="229"/>
      <c r="D104" s="240" t="n">
        <v>104</v>
      </c>
      <c r="E104" s="241" t="n">
        <v>113</v>
      </c>
      <c r="F104" s="240" t="n">
        <v>1080</v>
      </c>
      <c r="G104" s="229"/>
      <c r="H104" s="229"/>
      <c r="I104" s="242" t="n">
        <v>51500</v>
      </c>
      <c r="J104" s="169" t="n">
        <v>10300</v>
      </c>
      <c r="K104" s="243" t="n">
        <v>0.0163</v>
      </c>
      <c r="L104" s="243" t="n">
        <v>0.0108</v>
      </c>
      <c r="M104" s="244" t="n">
        <v>10300</v>
      </c>
      <c r="N104" s="244" t="n">
        <v>10300</v>
      </c>
      <c r="O104" s="244"/>
      <c r="P104" s="244" t="n">
        <v>1030</v>
      </c>
      <c r="Q104" s="244" t="n">
        <v>1040</v>
      </c>
      <c r="R104" s="244" t="n">
        <v>10300</v>
      </c>
      <c r="S104" s="244" t="n">
        <v>10400</v>
      </c>
      <c r="T104" s="247"/>
      <c r="U104" s="247" t="n">
        <v>1120</v>
      </c>
    </row>
    <row r="105" customFormat="false" ht="15.75" hidden="false" customHeight="false" outlineLevel="0" collapsed="false">
      <c r="A105" s="229"/>
      <c r="B105" s="229"/>
      <c r="C105" s="229"/>
      <c r="D105" s="240" t="n">
        <v>105</v>
      </c>
      <c r="E105" s="241" t="n">
        <v>114</v>
      </c>
      <c r="F105" s="240" t="n">
        <v>1090</v>
      </c>
      <c r="G105" s="229"/>
      <c r="H105" s="229"/>
      <c r="I105" s="242" t="n">
        <v>52000</v>
      </c>
      <c r="J105" s="169" t="n">
        <v>10400</v>
      </c>
      <c r="K105" s="243" t="n">
        <v>0.0164</v>
      </c>
      <c r="L105" s="243" t="n">
        <v>0.0109</v>
      </c>
      <c r="M105" s="244" t="n">
        <v>10400</v>
      </c>
      <c r="N105" s="244" t="n">
        <v>10400</v>
      </c>
      <c r="O105" s="244"/>
      <c r="P105" s="244" t="n">
        <v>1040</v>
      </c>
      <c r="Q105" s="244" t="n">
        <v>1050</v>
      </c>
      <c r="R105" s="244" t="n">
        <v>10400</v>
      </c>
      <c r="S105" s="244" t="n">
        <v>10500</v>
      </c>
      <c r="T105" s="247"/>
      <c r="U105" s="247" t="n">
        <v>1130</v>
      </c>
    </row>
    <row r="106" customFormat="false" ht="15.75" hidden="false" customHeight="false" outlineLevel="0" collapsed="false">
      <c r="A106" s="229"/>
      <c r="B106" s="229"/>
      <c r="C106" s="229"/>
      <c r="D106" s="240" t="n">
        <v>106</v>
      </c>
      <c r="E106" s="241" t="n">
        <v>115</v>
      </c>
      <c r="F106" s="240" t="n">
        <v>1100</v>
      </c>
      <c r="G106" s="229"/>
      <c r="H106" s="229"/>
      <c r="I106" s="242" t="n">
        <v>52500</v>
      </c>
      <c r="J106" s="169" t="n">
        <v>10500</v>
      </c>
      <c r="K106" s="243" t="n">
        <v>0.0165</v>
      </c>
      <c r="L106" s="243" t="n">
        <v>0.011</v>
      </c>
      <c r="M106" s="244" t="n">
        <v>10500</v>
      </c>
      <c r="N106" s="244" t="n">
        <v>10500</v>
      </c>
      <c r="O106" s="244"/>
      <c r="P106" s="244" t="n">
        <v>1050</v>
      </c>
      <c r="Q106" s="244" t="n">
        <v>1060</v>
      </c>
      <c r="R106" s="244" t="n">
        <v>10500</v>
      </c>
      <c r="S106" s="244" t="n">
        <v>10600</v>
      </c>
      <c r="T106" s="247"/>
      <c r="U106" s="247" t="n">
        <v>1140</v>
      </c>
    </row>
    <row r="107" customFormat="false" ht="15.75" hidden="false" customHeight="false" outlineLevel="0" collapsed="false">
      <c r="A107" s="229"/>
      <c r="B107" s="229"/>
      <c r="C107" s="229"/>
      <c r="D107" s="240" t="n">
        <v>107</v>
      </c>
      <c r="E107" s="241" t="n">
        <v>116</v>
      </c>
      <c r="F107" s="240" t="n">
        <v>1110</v>
      </c>
      <c r="G107" s="229"/>
      <c r="H107" s="229"/>
      <c r="I107" s="242" t="n">
        <v>53000</v>
      </c>
      <c r="J107" s="169" t="n">
        <v>10600</v>
      </c>
      <c r="K107" s="243" t="n">
        <v>0.0166</v>
      </c>
      <c r="L107" s="243" t="n">
        <v>0.0111</v>
      </c>
      <c r="M107" s="244" t="n">
        <v>10600</v>
      </c>
      <c r="N107" s="244" t="n">
        <v>10600</v>
      </c>
      <c r="O107" s="244"/>
      <c r="P107" s="244" t="n">
        <v>1060</v>
      </c>
      <c r="Q107" s="244" t="n">
        <v>1070</v>
      </c>
      <c r="R107" s="244" t="n">
        <v>10600</v>
      </c>
      <c r="S107" s="244" t="n">
        <v>10700</v>
      </c>
      <c r="T107" s="247"/>
      <c r="U107" s="247" t="n">
        <v>1150</v>
      </c>
    </row>
    <row r="108" customFormat="false" ht="15.75" hidden="false" customHeight="false" outlineLevel="0" collapsed="false">
      <c r="A108" s="229"/>
      <c r="B108" s="229"/>
      <c r="C108" s="229"/>
      <c r="D108" s="240" t="n">
        <v>108</v>
      </c>
      <c r="E108" s="241" t="n">
        <v>117</v>
      </c>
      <c r="F108" s="240" t="n">
        <v>1120</v>
      </c>
      <c r="G108" s="229"/>
      <c r="H108" s="229"/>
      <c r="I108" s="242" t="n">
        <v>53500</v>
      </c>
      <c r="J108" s="169" t="n">
        <v>10700</v>
      </c>
      <c r="K108" s="243" t="n">
        <v>0.0167</v>
      </c>
      <c r="L108" s="243" t="n">
        <v>0.0112</v>
      </c>
      <c r="M108" s="244" t="n">
        <v>10700</v>
      </c>
      <c r="N108" s="244" t="n">
        <v>10700</v>
      </c>
      <c r="O108" s="244"/>
      <c r="P108" s="244" t="n">
        <v>1070</v>
      </c>
      <c r="Q108" s="244" t="n">
        <v>1080</v>
      </c>
      <c r="R108" s="244" t="n">
        <v>10700</v>
      </c>
      <c r="S108" s="247"/>
      <c r="T108" s="247"/>
      <c r="U108" s="247" t="n">
        <v>1160</v>
      </c>
    </row>
    <row r="109" customFormat="false" ht="15.75" hidden="false" customHeight="false" outlineLevel="0" collapsed="false">
      <c r="A109" s="229"/>
      <c r="B109" s="229"/>
      <c r="C109" s="229"/>
      <c r="D109" s="240" t="n">
        <v>109</v>
      </c>
      <c r="E109" s="241" t="n">
        <v>118</v>
      </c>
      <c r="F109" s="240" t="n">
        <v>1130</v>
      </c>
      <c r="G109" s="229"/>
      <c r="H109" s="229"/>
      <c r="I109" s="242" t="n">
        <v>54000</v>
      </c>
      <c r="J109" s="169" t="n">
        <v>10800</v>
      </c>
      <c r="K109" s="243" t="n">
        <v>0.0168</v>
      </c>
      <c r="L109" s="243" t="n">
        <v>0.0113</v>
      </c>
      <c r="M109" s="244" t="n">
        <v>10800</v>
      </c>
      <c r="N109" s="244" t="n">
        <v>10800</v>
      </c>
      <c r="O109" s="244"/>
      <c r="P109" s="244" t="n">
        <v>1080</v>
      </c>
      <c r="Q109" s="244" t="n">
        <v>1090</v>
      </c>
      <c r="R109" s="244" t="n">
        <v>10800</v>
      </c>
      <c r="S109" s="247"/>
      <c r="T109" s="247"/>
      <c r="U109" s="247" t="n">
        <v>1170</v>
      </c>
    </row>
    <row r="110" customFormat="false" ht="15.75" hidden="false" customHeight="false" outlineLevel="0" collapsed="false">
      <c r="A110" s="229"/>
      <c r="B110" s="229"/>
      <c r="C110" s="229"/>
      <c r="D110" s="240" t="n">
        <v>110</v>
      </c>
      <c r="E110" s="241" t="n">
        <v>119</v>
      </c>
      <c r="F110" s="240" t="n">
        <v>1140</v>
      </c>
      <c r="G110" s="229"/>
      <c r="H110" s="229"/>
      <c r="I110" s="242" t="n">
        <v>54500</v>
      </c>
      <c r="J110" s="169" t="n">
        <v>10900</v>
      </c>
      <c r="K110" s="243" t="n">
        <v>0.0169</v>
      </c>
      <c r="L110" s="243" t="n">
        <v>0.0114</v>
      </c>
      <c r="M110" s="244" t="n">
        <v>10900</v>
      </c>
      <c r="N110" s="244" t="n">
        <v>10900</v>
      </c>
      <c r="O110" s="244"/>
      <c r="P110" s="244" t="n">
        <v>1090</v>
      </c>
      <c r="Q110" s="244" t="n">
        <v>1100</v>
      </c>
      <c r="R110" s="244" t="n">
        <v>10900</v>
      </c>
      <c r="S110" s="247"/>
      <c r="T110" s="247"/>
      <c r="U110" s="247" t="n">
        <v>1180</v>
      </c>
    </row>
    <row r="111" customFormat="false" ht="15.75" hidden="false" customHeight="false" outlineLevel="0" collapsed="false">
      <c r="A111" s="229"/>
      <c r="B111" s="229"/>
      <c r="C111" s="229"/>
      <c r="D111" s="240" t="n">
        <v>111</v>
      </c>
      <c r="E111" s="241" t="n">
        <v>120</v>
      </c>
      <c r="F111" s="240" t="n">
        <v>1150</v>
      </c>
      <c r="G111" s="229"/>
      <c r="H111" s="229"/>
      <c r="I111" s="242" t="n">
        <v>55000</v>
      </c>
      <c r="J111" s="169" t="n">
        <v>11000</v>
      </c>
      <c r="K111" s="243" t="n">
        <v>0.017</v>
      </c>
      <c r="L111" s="243" t="n">
        <v>0.0115</v>
      </c>
      <c r="M111" s="244" t="n">
        <v>11000</v>
      </c>
      <c r="N111" s="244" t="n">
        <v>11000</v>
      </c>
      <c r="O111" s="244"/>
      <c r="P111" s="244" t="n">
        <v>1100</v>
      </c>
      <c r="Q111" s="244" t="n">
        <v>1110</v>
      </c>
      <c r="R111" s="244" t="n">
        <v>11000</v>
      </c>
      <c r="S111" s="247"/>
      <c r="T111" s="247"/>
      <c r="U111" s="247" t="n">
        <v>1190</v>
      </c>
    </row>
    <row r="112" customFormat="false" ht="15.75" hidden="false" customHeight="false" outlineLevel="0" collapsed="false">
      <c r="A112" s="229"/>
      <c r="B112" s="229"/>
      <c r="C112" s="229"/>
      <c r="D112" s="240" t="n">
        <v>112</v>
      </c>
      <c r="E112" s="241" t="n">
        <v>121</v>
      </c>
      <c r="F112" s="240" t="n">
        <v>1160</v>
      </c>
      <c r="G112" s="229"/>
      <c r="H112" s="229"/>
      <c r="I112" s="242" t="n">
        <v>55500</v>
      </c>
      <c r="J112" s="169" t="n">
        <v>11100</v>
      </c>
      <c r="K112" s="243" t="n">
        <v>0.0171</v>
      </c>
      <c r="L112" s="243" t="n">
        <v>0.0116</v>
      </c>
      <c r="M112" s="244" t="n">
        <v>11100</v>
      </c>
      <c r="N112" s="244" t="n">
        <v>11100</v>
      </c>
      <c r="O112" s="244"/>
      <c r="P112" s="244" t="n">
        <v>1110</v>
      </c>
      <c r="Q112" s="244" t="n">
        <v>1120</v>
      </c>
      <c r="R112" s="244" t="n">
        <v>11100</v>
      </c>
      <c r="S112" s="247"/>
      <c r="T112" s="247"/>
      <c r="U112" s="247" t="n">
        <v>1200</v>
      </c>
    </row>
    <row r="113" customFormat="false" ht="15.75" hidden="false" customHeight="false" outlineLevel="0" collapsed="false">
      <c r="A113" s="229"/>
      <c r="B113" s="229"/>
      <c r="C113" s="229"/>
      <c r="D113" s="240" t="n">
        <v>113</v>
      </c>
      <c r="E113" s="241" t="n">
        <v>122</v>
      </c>
      <c r="F113" s="240" t="n">
        <v>1170</v>
      </c>
      <c r="G113" s="229"/>
      <c r="H113" s="229"/>
      <c r="I113" s="242" t="n">
        <v>56000</v>
      </c>
      <c r="J113" s="169" t="n">
        <v>11200</v>
      </c>
      <c r="K113" s="243" t="n">
        <v>0.0172</v>
      </c>
      <c r="L113" s="243" t="n">
        <v>0.0117</v>
      </c>
      <c r="M113" s="244" t="n">
        <v>11200</v>
      </c>
      <c r="N113" s="244" t="n">
        <v>11200</v>
      </c>
      <c r="O113" s="244"/>
      <c r="P113" s="244" t="n">
        <v>1120</v>
      </c>
      <c r="Q113" s="244" t="n">
        <v>1130</v>
      </c>
      <c r="R113" s="244" t="n">
        <v>11200</v>
      </c>
      <c r="S113" s="247"/>
      <c r="T113" s="247"/>
      <c r="U113" s="247" t="n">
        <v>1210</v>
      </c>
    </row>
    <row r="114" customFormat="false" ht="15.75" hidden="false" customHeight="false" outlineLevel="0" collapsed="false">
      <c r="A114" s="229"/>
      <c r="B114" s="229"/>
      <c r="C114" s="229"/>
      <c r="D114" s="240" t="n">
        <v>114</v>
      </c>
      <c r="E114" s="241" t="n">
        <v>123</v>
      </c>
      <c r="F114" s="240" t="n">
        <v>1180</v>
      </c>
      <c r="G114" s="229"/>
      <c r="H114" s="229"/>
      <c r="I114" s="242" t="n">
        <v>56500</v>
      </c>
      <c r="J114" s="169" t="n">
        <v>11300</v>
      </c>
      <c r="K114" s="243" t="n">
        <v>0.0173</v>
      </c>
      <c r="L114" s="243" t="n">
        <v>0.0118</v>
      </c>
      <c r="M114" s="244" t="n">
        <v>11300</v>
      </c>
      <c r="N114" s="244" t="n">
        <v>11300</v>
      </c>
      <c r="O114" s="244"/>
      <c r="P114" s="244" t="n">
        <v>1130</v>
      </c>
      <c r="Q114" s="244" t="n">
        <v>1140</v>
      </c>
      <c r="R114" s="244" t="n">
        <v>11300</v>
      </c>
      <c r="S114" s="247"/>
      <c r="T114" s="247"/>
      <c r="U114" s="247" t="n">
        <v>1220</v>
      </c>
    </row>
    <row r="115" customFormat="false" ht="15.75" hidden="false" customHeight="false" outlineLevel="0" collapsed="false">
      <c r="A115" s="229"/>
      <c r="B115" s="229"/>
      <c r="C115" s="229"/>
      <c r="D115" s="240" t="n">
        <v>115</v>
      </c>
      <c r="E115" s="241" t="n">
        <v>124</v>
      </c>
      <c r="F115" s="240" t="n">
        <v>1190</v>
      </c>
      <c r="G115" s="229"/>
      <c r="H115" s="229"/>
      <c r="I115" s="242" t="n">
        <v>57000</v>
      </c>
      <c r="J115" s="169" t="n">
        <v>11400</v>
      </c>
      <c r="K115" s="243" t="n">
        <v>0.0174</v>
      </c>
      <c r="L115" s="243" t="n">
        <v>0.0119</v>
      </c>
      <c r="M115" s="244" t="n">
        <v>11400</v>
      </c>
      <c r="N115" s="244" t="n">
        <v>11400</v>
      </c>
      <c r="O115" s="244"/>
      <c r="P115" s="244" t="n">
        <v>1140</v>
      </c>
      <c r="Q115" s="244" t="n">
        <v>1150</v>
      </c>
      <c r="R115" s="244" t="n">
        <v>11400</v>
      </c>
      <c r="S115" s="247"/>
      <c r="T115" s="247"/>
      <c r="U115" s="247" t="n">
        <v>1230</v>
      </c>
    </row>
    <row r="116" customFormat="false" ht="15.75" hidden="false" customHeight="false" outlineLevel="0" collapsed="false">
      <c r="A116" s="229"/>
      <c r="B116" s="229"/>
      <c r="C116" s="229"/>
      <c r="D116" s="240" t="n">
        <v>116</v>
      </c>
      <c r="E116" s="241" t="n">
        <v>125</v>
      </c>
      <c r="F116" s="240" t="n">
        <v>1200</v>
      </c>
      <c r="G116" s="229"/>
      <c r="H116" s="229"/>
      <c r="I116" s="242" t="n">
        <v>57500</v>
      </c>
      <c r="J116" s="169" t="n">
        <v>11500</v>
      </c>
      <c r="K116" s="243" t="n">
        <v>0.0175</v>
      </c>
      <c r="L116" s="243" t="n">
        <v>0.012</v>
      </c>
      <c r="M116" s="244" t="n">
        <v>11500</v>
      </c>
      <c r="N116" s="244" t="n">
        <v>11500</v>
      </c>
      <c r="O116" s="244"/>
      <c r="P116" s="244" t="n">
        <v>1150</v>
      </c>
      <c r="Q116" s="244" t="n">
        <v>1160</v>
      </c>
      <c r="R116" s="244" t="n">
        <v>11500</v>
      </c>
      <c r="S116" s="247"/>
      <c r="T116" s="247"/>
      <c r="U116" s="247" t="n">
        <v>1240</v>
      </c>
    </row>
    <row r="117" customFormat="false" ht="15.75" hidden="false" customHeight="false" outlineLevel="0" collapsed="false">
      <c r="A117" s="229"/>
      <c r="B117" s="229"/>
      <c r="C117" s="229"/>
      <c r="D117" s="240" t="n">
        <v>117</v>
      </c>
      <c r="E117" s="241" t="n">
        <v>126</v>
      </c>
      <c r="F117" s="240" t="n">
        <v>1210</v>
      </c>
      <c r="G117" s="229"/>
      <c r="H117" s="229"/>
      <c r="I117" s="242" t="n">
        <v>58000</v>
      </c>
      <c r="J117" s="169" t="n">
        <v>11600</v>
      </c>
      <c r="K117" s="243" t="n">
        <v>0.0176</v>
      </c>
      <c r="L117" s="243" t="n">
        <v>0.0121</v>
      </c>
      <c r="M117" s="244" t="n">
        <v>11600</v>
      </c>
      <c r="N117" s="244" t="n">
        <v>11600</v>
      </c>
      <c r="O117" s="244"/>
      <c r="P117" s="244" t="n">
        <v>1160</v>
      </c>
      <c r="Q117" s="244" t="n">
        <v>1170</v>
      </c>
      <c r="R117" s="244" t="n">
        <v>11600</v>
      </c>
      <c r="S117" s="247"/>
      <c r="T117" s="247"/>
      <c r="U117" s="247" t="n">
        <v>1250</v>
      </c>
    </row>
    <row r="118" customFormat="false" ht="15.75" hidden="false" customHeight="false" outlineLevel="0" collapsed="false">
      <c r="A118" s="229"/>
      <c r="B118" s="229"/>
      <c r="C118" s="229"/>
      <c r="D118" s="240" t="n">
        <v>118</v>
      </c>
      <c r="E118" s="241" t="n">
        <v>127</v>
      </c>
      <c r="F118" s="240" t="n">
        <v>1220</v>
      </c>
      <c r="G118" s="229"/>
      <c r="H118" s="229"/>
      <c r="I118" s="242" t="n">
        <v>58500</v>
      </c>
      <c r="J118" s="169" t="n">
        <v>11700</v>
      </c>
      <c r="K118" s="243" t="n">
        <v>0.0177</v>
      </c>
      <c r="L118" s="243" t="n">
        <v>0.0122</v>
      </c>
      <c r="M118" s="244" t="n">
        <v>11700</v>
      </c>
      <c r="N118" s="244" t="n">
        <v>11700</v>
      </c>
      <c r="O118" s="244"/>
      <c r="P118" s="244" t="n">
        <v>1170</v>
      </c>
      <c r="Q118" s="244" t="n">
        <v>1180</v>
      </c>
      <c r="R118" s="244" t="n">
        <v>11700</v>
      </c>
      <c r="S118" s="247"/>
      <c r="T118" s="247"/>
      <c r="U118" s="247" t="n">
        <v>1260</v>
      </c>
    </row>
    <row r="119" customFormat="false" ht="15.75" hidden="false" customHeight="false" outlineLevel="0" collapsed="false">
      <c r="A119" s="229"/>
      <c r="B119" s="229"/>
      <c r="C119" s="229"/>
      <c r="D119" s="240" t="n">
        <v>119</v>
      </c>
      <c r="E119" s="241" t="n">
        <v>128</v>
      </c>
      <c r="F119" s="240" t="n">
        <v>1230</v>
      </c>
      <c r="G119" s="229"/>
      <c r="H119" s="229"/>
      <c r="I119" s="242" t="n">
        <v>59000</v>
      </c>
      <c r="J119" s="169" t="n">
        <v>11800</v>
      </c>
      <c r="K119" s="243" t="n">
        <v>0.0178</v>
      </c>
      <c r="L119" s="243" t="n">
        <v>0.0123</v>
      </c>
      <c r="M119" s="244" t="n">
        <v>11800</v>
      </c>
      <c r="N119" s="244" t="n">
        <v>11800</v>
      </c>
      <c r="O119" s="244"/>
      <c r="P119" s="244" t="n">
        <v>1180</v>
      </c>
      <c r="Q119" s="244" t="n">
        <v>1190</v>
      </c>
      <c r="R119" s="244" t="n">
        <v>11800</v>
      </c>
      <c r="S119" s="247"/>
      <c r="T119" s="247"/>
      <c r="U119" s="247" t="n">
        <v>1270</v>
      </c>
    </row>
    <row r="120" customFormat="false" ht="15.75" hidden="false" customHeight="false" outlineLevel="0" collapsed="false">
      <c r="A120" s="229"/>
      <c r="B120" s="229"/>
      <c r="C120" s="229"/>
      <c r="D120" s="240" t="n">
        <v>120</v>
      </c>
      <c r="E120" s="241" t="n">
        <v>129</v>
      </c>
      <c r="F120" s="240" t="n">
        <v>1240</v>
      </c>
      <c r="G120" s="229"/>
      <c r="H120" s="229"/>
      <c r="I120" s="242" t="n">
        <v>59500</v>
      </c>
      <c r="J120" s="169" t="n">
        <v>11900</v>
      </c>
      <c r="K120" s="243" t="n">
        <v>0.0179</v>
      </c>
      <c r="L120" s="243" t="n">
        <v>0.0124</v>
      </c>
      <c r="M120" s="244" t="n">
        <v>11900</v>
      </c>
      <c r="N120" s="244" t="n">
        <v>11900</v>
      </c>
      <c r="O120" s="244"/>
      <c r="P120" s="244" t="n">
        <v>1190</v>
      </c>
      <c r="Q120" s="244" t="n">
        <v>1200</v>
      </c>
      <c r="R120" s="244" t="n">
        <v>11900</v>
      </c>
      <c r="S120" s="247"/>
      <c r="T120" s="247"/>
      <c r="U120" s="247" t="n">
        <v>1280</v>
      </c>
    </row>
    <row r="121" customFormat="false" ht="15.75" hidden="false" customHeight="false" outlineLevel="0" collapsed="false">
      <c r="A121" s="229"/>
      <c r="B121" s="229"/>
      <c r="C121" s="229"/>
      <c r="D121" s="240" t="n">
        <v>121</v>
      </c>
      <c r="E121" s="241" t="n">
        <v>130</v>
      </c>
      <c r="F121" s="240" t="n">
        <v>1250</v>
      </c>
      <c r="G121" s="229"/>
      <c r="H121" s="229"/>
      <c r="I121" s="242" t="n">
        <v>60000</v>
      </c>
      <c r="J121" s="169" t="n">
        <v>12000</v>
      </c>
      <c r="K121" s="243" t="n">
        <v>0.018</v>
      </c>
      <c r="L121" s="243" t="n">
        <v>0.0125</v>
      </c>
      <c r="M121" s="244" t="n">
        <v>12000</v>
      </c>
      <c r="N121" s="244" t="n">
        <v>12000</v>
      </c>
      <c r="O121" s="244"/>
      <c r="P121" s="244" t="n">
        <v>1200</v>
      </c>
      <c r="Q121" s="244" t="n">
        <v>1210</v>
      </c>
      <c r="R121" s="244" t="n">
        <v>12000</v>
      </c>
      <c r="S121" s="247"/>
      <c r="T121" s="247"/>
      <c r="U121" s="247" t="n">
        <v>1290</v>
      </c>
    </row>
    <row r="122" customFormat="false" ht="15.75" hidden="false" customHeight="false" outlineLevel="0" collapsed="false">
      <c r="A122" s="229"/>
      <c r="B122" s="229"/>
      <c r="C122" s="229"/>
      <c r="D122" s="240" t="n">
        <v>122</v>
      </c>
      <c r="E122" s="241" t="n">
        <v>131</v>
      </c>
      <c r="F122" s="240" t="n">
        <v>1260</v>
      </c>
      <c r="G122" s="229"/>
      <c r="H122" s="229"/>
      <c r="I122" s="242" t="n">
        <v>60500</v>
      </c>
      <c r="J122" s="169" t="n">
        <v>12100</v>
      </c>
      <c r="K122" s="243" t="n">
        <v>0.0181</v>
      </c>
      <c r="L122" s="243" t="n">
        <v>0.0126</v>
      </c>
      <c r="M122" s="244" t="n">
        <v>12100</v>
      </c>
      <c r="N122" s="244" t="n">
        <v>12100</v>
      </c>
      <c r="O122" s="244"/>
      <c r="P122" s="244" t="n">
        <v>1210</v>
      </c>
      <c r="Q122" s="244" t="n">
        <v>1220</v>
      </c>
      <c r="R122" s="244" t="n">
        <v>12100</v>
      </c>
      <c r="S122" s="247"/>
      <c r="T122" s="247"/>
      <c r="U122" s="247" t="n">
        <v>1230</v>
      </c>
    </row>
    <row r="123" customFormat="false" ht="15.75" hidden="false" customHeight="false" outlineLevel="0" collapsed="false">
      <c r="A123" s="229"/>
      <c r="B123" s="229"/>
      <c r="C123" s="229"/>
      <c r="D123" s="240" t="n">
        <v>123</v>
      </c>
      <c r="E123" s="241" t="n">
        <v>132</v>
      </c>
      <c r="F123" s="240" t="n">
        <v>1270</v>
      </c>
      <c r="G123" s="229"/>
      <c r="H123" s="229"/>
      <c r="I123" s="242" t="n">
        <v>61000</v>
      </c>
      <c r="J123" s="169" t="n">
        <v>12200</v>
      </c>
      <c r="K123" s="243" t="n">
        <v>0.0182</v>
      </c>
      <c r="L123" s="243" t="n">
        <v>0.0127</v>
      </c>
      <c r="M123" s="244" t="n">
        <v>12200</v>
      </c>
      <c r="N123" s="244" t="n">
        <v>12200</v>
      </c>
      <c r="O123" s="244"/>
      <c r="P123" s="244" t="n">
        <v>1220</v>
      </c>
      <c r="Q123" s="244" t="n">
        <v>1230</v>
      </c>
      <c r="R123" s="244" t="n">
        <v>12200</v>
      </c>
      <c r="S123" s="247"/>
      <c r="T123" s="247"/>
      <c r="U123" s="247"/>
    </row>
    <row r="124" customFormat="false" ht="15.75" hidden="false" customHeight="false" outlineLevel="0" collapsed="false">
      <c r="A124" s="229"/>
      <c r="B124" s="229"/>
      <c r="C124" s="229"/>
      <c r="D124" s="240" t="n">
        <v>124</v>
      </c>
      <c r="E124" s="241" t="n">
        <v>133</v>
      </c>
      <c r="F124" s="240" t="n">
        <v>1280</v>
      </c>
      <c r="G124" s="229"/>
      <c r="H124" s="229"/>
      <c r="I124" s="242" t="n">
        <v>61500</v>
      </c>
      <c r="J124" s="169" t="n">
        <v>12300</v>
      </c>
      <c r="K124" s="243" t="n">
        <v>0.0183</v>
      </c>
      <c r="L124" s="243" t="n">
        <v>0.0128</v>
      </c>
      <c r="M124" s="244" t="n">
        <v>12300</v>
      </c>
      <c r="N124" s="244" t="n">
        <v>12300</v>
      </c>
      <c r="O124" s="244"/>
      <c r="P124" s="244" t="n">
        <v>1230</v>
      </c>
      <c r="Q124" s="244" t="n">
        <v>1240</v>
      </c>
      <c r="R124" s="244" t="n">
        <v>12300</v>
      </c>
      <c r="S124" s="247"/>
      <c r="T124" s="247"/>
      <c r="U124" s="247"/>
    </row>
    <row r="125" customFormat="false" ht="15.75" hidden="false" customHeight="false" outlineLevel="0" collapsed="false">
      <c r="A125" s="229"/>
      <c r="B125" s="229"/>
      <c r="C125" s="229"/>
      <c r="D125" s="240" t="n">
        <v>125</v>
      </c>
      <c r="E125" s="241" t="n">
        <v>134</v>
      </c>
      <c r="F125" s="240" t="n">
        <v>1290</v>
      </c>
      <c r="G125" s="229"/>
      <c r="H125" s="229"/>
      <c r="I125" s="242" t="n">
        <v>62000</v>
      </c>
      <c r="J125" s="169" t="n">
        <v>12400</v>
      </c>
      <c r="K125" s="243" t="n">
        <v>0.0184</v>
      </c>
      <c r="L125" s="243" t="n">
        <v>0.0129</v>
      </c>
      <c r="M125" s="244" t="n">
        <v>12400</v>
      </c>
      <c r="N125" s="244" t="n">
        <v>12400</v>
      </c>
      <c r="O125" s="244"/>
      <c r="P125" s="244" t="n">
        <v>1240</v>
      </c>
      <c r="Q125" s="244" t="n">
        <v>1250</v>
      </c>
      <c r="R125" s="244" t="n">
        <v>12400</v>
      </c>
      <c r="S125" s="247"/>
      <c r="T125" s="247"/>
      <c r="U125" s="247"/>
    </row>
    <row r="126" customFormat="false" ht="15.75" hidden="false" customHeight="false" outlineLevel="0" collapsed="false">
      <c r="A126" s="229"/>
      <c r="B126" s="229"/>
      <c r="C126" s="229"/>
      <c r="D126" s="240" t="n">
        <v>126</v>
      </c>
      <c r="E126" s="241" t="n">
        <v>135</v>
      </c>
      <c r="F126" s="240" t="n">
        <v>1300</v>
      </c>
      <c r="G126" s="229"/>
      <c r="H126" s="229"/>
      <c r="I126" s="242" t="n">
        <v>62500</v>
      </c>
      <c r="J126" s="169" t="n">
        <v>12500</v>
      </c>
      <c r="K126" s="243" t="n">
        <v>0.0185</v>
      </c>
      <c r="L126" s="243" t="n">
        <v>0.013</v>
      </c>
      <c r="M126" s="244" t="n">
        <v>12500</v>
      </c>
      <c r="N126" s="244" t="n">
        <v>12500</v>
      </c>
      <c r="O126" s="244"/>
      <c r="P126" s="244" t="n">
        <v>1250</v>
      </c>
      <c r="Q126" s="244" t="n">
        <v>1260</v>
      </c>
      <c r="R126" s="244" t="n">
        <v>12500</v>
      </c>
      <c r="S126" s="247"/>
      <c r="T126" s="247"/>
      <c r="U126" s="247"/>
    </row>
    <row r="127" customFormat="false" ht="15.75" hidden="false" customHeight="false" outlineLevel="0" collapsed="false">
      <c r="A127" s="229"/>
      <c r="B127" s="229"/>
      <c r="C127" s="229"/>
      <c r="D127" s="240" t="n">
        <v>127</v>
      </c>
      <c r="E127" s="241" t="n">
        <v>136</v>
      </c>
      <c r="F127" s="240" t="n">
        <v>1310</v>
      </c>
      <c r="G127" s="229"/>
      <c r="H127" s="229"/>
      <c r="I127" s="242" t="n">
        <v>63000</v>
      </c>
      <c r="J127" s="169" t="n">
        <v>12600</v>
      </c>
      <c r="K127" s="243" t="n">
        <v>0.0186</v>
      </c>
      <c r="L127" s="243" t="n">
        <v>0.0131</v>
      </c>
      <c r="M127" s="244" t="n">
        <v>12600</v>
      </c>
      <c r="N127" s="244" t="n">
        <v>12600</v>
      </c>
      <c r="O127" s="244"/>
      <c r="P127" s="244" t="n">
        <v>1260</v>
      </c>
      <c r="Q127" s="244" t="n">
        <v>1270</v>
      </c>
      <c r="R127" s="244" t="n">
        <v>12600</v>
      </c>
      <c r="S127" s="247"/>
      <c r="T127" s="247"/>
      <c r="U127" s="247"/>
    </row>
    <row r="128" customFormat="false" ht="15.75" hidden="false" customHeight="false" outlineLevel="0" collapsed="false">
      <c r="A128" s="229"/>
      <c r="B128" s="229"/>
      <c r="C128" s="229"/>
      <c r="D128" s="240" t="n">
        <v>128</v>
      </c>
      <c r="E128" s="241" t="n">
        <v>137</v>
      </c>
      <c r="F128" s="240" t="n">
        <v>1320</v>
      </c>
      <c r="G128" s="229"/>
      <c r="H128" s="229"/>
      <c r="I128" s="242" t="n">
        <v>63500</v>
      </c>
      <c r="J128" s="169" t="n">
        <v>12700</v>
      </c>
      <c r="K128" s="243" t="n">
        <v>0.0187</v>
      </c>
      <c r="L128" s="243" t="n">
        <v>0.0132</v>
      </c>
      <c r="M128" s="244" t="n">
        <v>12700</v>
      </c>
      <c r="N128" s="244" t="n">
        <v>12700</v>
      </c>
      <c r="O128" s="244"/>
      <c r="P128" s="244" t="n">
        <v>1270</v>
      </c>
      <c r="Q128" s="244" t="n">
        <v>1280</v>
      </c>
      <c r="R128" s="244" t="n">
        <v>12700</v>
      </c>
      <c r="S128" s="247"/>
      <c r="T128" s="247"/>
      <c r="U128" s="247"/>
    </row>
    <row r="129" customFormat="false" ht="15.75" hidden="false" customHeight="false" outlineLevel="0" collapsed="false">
      <c r="A129" s="229"/>
      <c r="B129" s="229"/>
      <c r="C129" s="229"/>
      <c r="D129" s="240" t="n">
        <v>129</v>
      </c>
      <c r="E129" s="241" t="n">
        <v>138</v>
      </c>
      <c r="F129" s="240" t="n">
        <v>1330</v>
      </c>
      <c r="G129" s="229"/>
      <c r="H129" s="229"/>
      <c r="I129" s="242" t="n">
        <v>64000</v>
      </c>
      <c r="J129" s="169" t="n">
        <v>12800</v>
      </c>
      <c r="K129" s="243" t="n">
        <v>0.0188</v>
      </c>
      <c r="L129" s="243" t="n">
        <v>0.0133</v>
      </c>
      <c r="M129" s="244" t="n">
        <v>12800</v>
      </c>
      <c r="N129" s="244" t="n">
        <v>12800</v>
      </c>
      <c r="O129" s="244"/>
      <c r="P129" s="244" t="n">
        <v>1280</v>
      </c>
      <c r="Q129" s="244" t="n">
        <v>1290</v>
      </c>
      <c r="R129" s="244" t="n">
        <v>12800</v>
      </c>
      <c r="S129" s="247"/>
      <c r="T129" s="247"/>
      <c r="U129" s="247"/>
    </row>
    <row r="130" customFormat="false" ht="15.75" hidden="false" customHeight="false" outlineLevel="0" collapsed="false">
      <c r="A130" s="229"/>
      <c r="B130" s="229"/>
      <c r="C130" s="229"/>
      <c r="D130" s="240" t="n">
        <v>130</v>
      </c>
      <c r="E130" s="241" t="n">
        <v>139</v>
      </c>
      <c r="F130" s="240" t="n">
        <v>1340</v>
      </c>
      <c r="G130" s="229"/>
      <c r="H130" s="229"/>
      <c r="I130" s="242" t="n">
        <v>64500</v>
      </c>
      <c r="J130" s="169" t="n">
        <v>12900</v>
      </c>
      <c r="K130" s="243" t="n">
        <v>0.0189</v>
      </c>
      <c r="L130" s="243" t="n">
        <v>0.0134</v>
      </c>
      <c r="M130" s="244" t="n">
        <v>12900</v>
      </c>
      <c r="N130" s="244" t="n">
        <v>12900</v>
      </c>
      <c r="O130" s="244"/>
      <c r="P130" s="244" t="n">
        <v>1290</v>
      </c>
      <c r="Q130" s="244" t="n">
        <v>1300</v>
      </c>
      <c r="R130" s="244" t="n">
        <v>12900</v>
      </c>
      <c r="S130" s="247"/>
      <c r="T130" s="247"/>
      <c r="U130" s="247"/>
    </row>
    <row r="131" customFormat="false" ht="15.75" hidden="false" customHeight="false" outlineLevel="0" collapsed="false">
      <c r="A131" s="229"/>
      <c r="B131" s="229"/>
      <c r="C131" s="229"/>
      <c r="D131" s="240" t="n">
        <v>131</v>
      </c>
      <c r="E131" s="241" t="n">
        <v>140</v>
      </c>
      <c r="F131" s="240" t="n">
        <v>1350</v>
      </c>
      <c r="G131" s="229"/>
      <c r="H131" s="229"/>
      <c r="I131" s="242" t="n">
        <v>65000</v>
      </c>
      <c r="J131" s="169" t="n">
        <v>13000</v>
      </c>
      <c r="K131" s="243" t="n">
        <v>0.019</v>
      </c>
      <c r="L131" s="243" t="n">
        <v>0.0135</v>
      </c>
      <c r="M131" s="244" t="n">
        <v>13000</v>
      </c>
      <c r="N131" s="244" t="n">
        <v>13000</v>
      </c>
      <c r="O131" s="244"/>
      <c r="P131" s="244" t="n">
        <v>1300</v>
      </c>
      <c r="Q131" s="244" t="n">
        <v>1310</v>
      </c>
      <c r="R131" s="244" t="n">
        <v>13000</v>
      </c>
      <c r="S131" s="247"/>
      <c r="T131" s="247"/>
      <c r="U131" s="247"/>
    </row>
    <row r="132" customFormat="false" ht="15.75" hidden="false" customHeight="false" outlineLevel="0" collapsed="false">
      <c r="A132" s="229"/>
      <c r="B132" s="229"/>
      <c r="C132" s="229"/>
      <c r="D132" s="240" t="n">
        <v>132</v>
      </c>
      <c r="E132" s="241" t="n">
        <v>141</v>
      </c>
      <c r="F132" s="240" t="n">
        <v>1360</v>
      </c>
      <c r="G132" s="229"/>
      <c r="H132" s="229"/>
      <c r="I132" s="242" t="n">
        <v>65500</v>
      </c>
      <c r="J132" s="169" t="n">
        <v>13100</v>
      </c>
      <c r="K132" s="243" t="n">
        <v>0.0191</v>
      </c>
      <c r="L132" s="243" t="n">
        <v>0.0136</v>
      </c>
      <c r="M132" s="244" t="n">
        <v>13100</v>
      </c>
      <c r="N132" s="244" t="n">
        <v>13100</v>
      </c>
      <c r="O132" s="244"/>
      <c r="P132" s="244" t="n">
        <v>1310</v>
      </c>
      <c r="Q132" s="244" t="n">
        <v>1320</v>
      </c>
      <c r="R132" s="244" t="n">
        <v>13100</v>
      </c>
      <c r="S132" s="247"/>
      <c r="T132" s="247"/>
      <c r="U132" s="247"/>
    </row>
    <row r="133" customFormat="false" ht="15.75" hidden="false" customHeight="false" outlineLevel="0" collapsed="false">
      <c r="A133" s="229"/>
      <c r="B133" s="229"/>
      <c r="C133" s="229"/>
      <c r="D133" s="240" t="n">
        <v>133</v>
      </c>
      <c r="E133" s="241" t="n">
        <v>142</v>
      </c>
      <c r="F133" s="240" t="n">
        <v>1370</v>
      </c>
      <c r="G133" s="229"/>
      <c r="H133" s="229"/>
      <c r="I133" s="242" t="n">
        <v>66000</v>
      </c>
      <c r="J133" s="169" t="n">
        <v>13200</v>
      </c>
      <c r="K133" s="243" t="n">
        <v>0.0192</v>
      </c>
      <c r="L133" s="243" t="n">
        <v>0.0137</v>
      </c>
      <c r="M133" s="244" t="n">
        <v>13200</v>
      </c>
      <c r="N133" s="244" t="n">
        <v>13200</v>
      </c>
      <c r="O133" s="244"/>
      <c r="P133" s="244" t="n">
        <v>1320</v>
      </c>
      <c r="Q133" s="244" t="n">
        <v>1330</v>
      </c>
      <c r="R133" s="244" t="n">
        <v>13200</v>
      </c>
      <c r="S133" s="247"/>
      <c r="T133" s="247"/>
      <c r="U133" s="247"/>
    </row>
    <row r="134" customFormat="false" ht="15.75" hidden="false" customHeight="false" outlineLevel="0" collapsed="false">
      <c r="A134" s="229"/>
      <c r="B134" s="229"/>
      <c r="C134" s="229"/>
      <c r="D134" s="240" t="n">
        <v>134</v>
      </c>
      <c r="E134" s="241" t="n">
        <v>143</v>
      </c>
      <c r="F134" s="240" t="n">
        <v>1380</v>
      </c>
      <c r="G134" s="229"/>
      <c r="H134" s="229"/>
      <c r="I134" s="242" t="n">
        <v>66500</v>
      </c>
      <c r="J134" s="169" t="n">
        <v>13300</v>
      </c>
      <c r="K134" s="243" t="n">
        <v>0.0193</v>
      </c>
      <c r="L134" s="243" t="n">
        <v>0.0138</v>
      </c>
      <c r="M134" s="244" t="n">
        <v>13300</v>
      </c>
      <c r="N134" s="244" t="n">
        <v>13300</v>
      </c>
      <c r="O134" s="244"/>
      <c r="P134" s="244" t="n">
        <v>1330</v>
      </c>
      <c r="Q134" s="244" t="n">
        <v>1340</v>
      </c>
      <c r="R134" s="244" t="n">
        <v>13300</v>
      </c>
      <c r="S134" s="247"/>
      <c r="T134" s="247"/>
      <c r="U134" s="247"/>
    </row>
    <row r="135" customFormat="false" ht="15.75" hidden="false" customHeight="false" outlineLevel="0" collapsed="false">
      <c r="A135" s="229"/>
      <c r="B135" s="229"/>
      <c r="C135" s="229"/>
      <c r="D135" s="240" t="n">
        <v>135</v>
      </c>
      <c r="E135" s="241" t="n">
        <v>144</v>
      </c>
      <c r="F135" s="240" t="n">
        <v>1390</v>
      </c>
      <c r="G135" s="229"/>
      <c r="H135" s="229"/>
      <c r="I135" s="242" t="n">
        <v>67000</v>
      </c>
      <c r="J135" s="169" t="n">
        <v>13400</v>
      </c>
      <c r="K135" s="243" t="n">
        <v>0.0194</v>
      </c>
      <c r="L135" s="243" t="n">
        <v>0.0139</v>
      </c>
      <c r="M135" s="244" t="n">
        <v>13400</v>
      </c>
      <c r="N135" s="244" t="n">
        <v>13400</v>
      </c>
      <c r="O135" s="244"/>
      <c r="P135" s="244" t="n">
        <v>1340</v>
      </c>
      <c r="Q135" s="244" t="n">
        <v>1350</v>
      </c>
      <c r="R135" s="244" t="n">
        <v>13400</v>
      </c>
      <c r="S135" s="247"/>
      <c r="T135" s="247"/>
      <c r="U135" s="247"/>
    </row>
    <row r="136" customFormat="false" ht="15.75" hidden="false" customHeight="false" outlineLevel="0" collapsed="false">
      <c r="A136" s="229"/>
      <c r="B136" s="229"/>
      <c r="C136" s="229"/>
      <c r="D136" s="240" t="n">
        <v>136</v>
      </c>
      <c r="E136" s="241" t="n">
        <v>145</v>
      </c>
      <c r="F136" s="240" t="n">
        <v>1400</v>
      </c>
      <c r="G136" s="229"/>
      <c r="H136" s="229"/>
      <c r="I136" s="242" t="n">
        <v>67500</v>
      </c>
      <c r="J136" s="169" t="n">
        <v>13500</v>
      </c>
      <c r="K136" s="243" t="n">
        <v>0.0195</v>
      </c>
      <c r="L136" s="243" t="n">
        <v>0.014</v>
      </c>
      <c r="M136" s="244" t="n">
        <v>13500</v>
      </c>
      <c r="N136" s="244" t="n">
        <v>13500</v>
      </c>
      <c r="O136" s="244"/>
      <c r="P136" s="244" t="n">
        <v>1350</v>
      </c>
      <c r="Q136" s="244" t="n">
        <v>1360</v>
      </c>
      <c r="R136" s="244" t="n">
        <v>13500</v>
      </c>
      <c r="S136" s="247"/>
      <c r="T136" s="247"/>
      <c r="U136" s="247"/>
    </row>
    <row r="137" customFormat="false" ht="15.75" hidden="false" customHeight="false" outlineLevel="0" collapsed="false">
      <c r="A137" s="229"/>
      <c r="B137" s="229"/>
      <c r="C137" s="229"/>
      <c r="D137" s="240" t="n">
        <v>137</v>
      </c>
      <c r="E137" s="241" t="n">
        <v>146</v>
      </c>
      <c r="F137" s="240" t="n">
        <v>1410</v>
      </c>
      <c r="G137" s="229"/>
      <c r="H137" s="229"/>
      <c r="I137" s="242" t="n">
        <v>68000</v>
      </c>
      <c r="J137" s="169" t="n">
        <v>13600</v>
      </c>
      <c r="K137" s="243" t="n">
        <v>0.0196</v>
      </c>
      <c r="L137" s="243" t="n">
        <v>0.0141</v>
      </c>
      <c r="M137" s="244" t="n">
        <v>13600</v>
      </c>
      <c r="N137" s="244" t="n">
        <v>13600</v>
      </c>
      <c r="O137" s="244"/>
      <c r="P137" s="244" t="n">
        <v>1360</v>
      </c>
      <c r="Q137" s="244" t="n">
        <v>1370</v>
      </c>
      <c r="R137" s="244" t="n">
        <v>13600</v>
      </c>
      <c r="S137" s="247"/>
      <c r="T137" s="247"/>
      <c r="U137" s="247"/>
    </row>
    <row r="138" customFormat="false" ht="15.75" hidden="false" customHeight="false" outlineLevel="0" collapsed="false">
      <c r="A138" s="229"/>
      <c r="B138" s="229"/>
      <c r="C138" s="229"/>
      <c r="D138" s="240" t="n">
        <v>138</v>
      </c>
      <c r="E138" s="241" t="n">
        <v>147</v>
      </c>
      <c r="F138" s="240" t="n">
        <v>1420</v>
      </c>
      <c r="G138" s="229"/>
      <c r="H138" s="229"/>
      <c r="I138" s="242" t="n">
        <v>68500</v>
      </c>
      <c r="J138" s="169" t="n">
        <v>13700</v>
      </c>
      <c r="K138" s="243" t="n">
        <v>0.0197</v>
      </c>
      <c r="L138" s="243" t="n">
        <v>0.0142</v>
      </c>
      <c r="M138" s="244" t="n">
        <v>13700</v>
      </c>
      <c r="N138" s="244" t="n">
        <v>13700</v>
      </c>
      <c r="O138" s="244"/>
      <c r="P138" s="244" t="n">
        <v>1370</v>
      </c>
      <c r="Q138" s="244" t="n">
        <v>1380</v>
      </c>
      <c r="R138" s="244" t="n">
        <v>13700</v>
      </c>
      <c r="S138" s="247"/>
      <c r="T138" s="247"/>
      <c r="U138" s="247"/>
    </row>
    <row r="139" customFormat="false" ht="15.75" hidden="false" customHeight="false" outlineLevel="0" collapsed="false">
      <c r="A139" s="229"/>
      <c r="B139" s="229"/>
      <c r="C139" s="229"/>
      <c r="D139" s="240" t="n">
        <v>139</v>
      </c>
      <c r="E139" s="241" t="n">
        <v>148</v>
      </c>
      <c r="F139" s="240" t="n">
        <v>1430</v>
      </c>
      <c r="G139" s="229"/>
      <c r="H139" s="229"/>
      <c r="I139" s="242" t="n">
        <v>69000</v>
      </c>
      <c r="J139" s="169" t="n">
        <v>13800</v>
      </c>
      <c r="K139" s="243" t="n">
        <v>0.0198</v>
      </c>
      <c r="L139" s="243" t="n">
        <v>0.0143</v>
      </c>
      <c r="M139" s="244" t="n">
        <v>13800</v>
      </c>
      <c r="N139" s="244" t="n">
        <v>13800</v>
      </c>
      <c r="O139" s="244"/>
      <c r="P139" s="244" t="n">
        <v>1380</v>
      </c>
      <c r="Q139" s="244" t="n">
        <v>1390</v>
      </c>
      <c r="R139" s="244" t="n">
        <v>13800</v>
      </c>
      <c r="S139" s="247"/>
      <c r="T139" s="247"/>
      <c r="U139" s="247"/>
    </row>
    <row r="140" customFormat="false" ht="15.75" hidden="false" customHeight="false" outlineLevel="0" collapsed="false">
      <c r="A140" s="229"/>
      <c r="B140" s="229"/>
      <c r="C140" s="229"/>
      <c r="D140" s="240" t="n">
        <v>140</v>
      </c>
      <c r="E140" s="241" t="n">
        <v>149</v>
      </c>
      <c r="F140" s="240" t="n">
        <v>1440</v>
      </c>
      <c r="G140" s="229"/>
      <c r="H140" s="229"/>
      <c r="I140" s="242" t="n">
        <v>69500</v>
      </c>
      <c r="J140" s="169" t="n">
        <v>13900</v>
      </c>
      <c r="K140" s="243" t="n">
        <v>0.0199</v>
      </c>
      <c r="L140" s="243" t="n">
        <v>0.0144</v>
      </c>
      <c r="M140" s="244" t="n">
        <v>13900</v>
      </c>
      <c r="N140" s="244" t="n">
        <v>13900</v>
      </c>
      <c r="O140" s="244"/>
      <c r="P140" s="244" t="n">
        <v>1390</v>
      </c>
      <c r="Q140" s="244" t="n">
        <v>1400</v>
      </c>
      <c r="R140" s="244" t="n">
        <v>13900</v>
      </c>
      <c r="S140" s="247"/>
      <c r="T140" s="247"/>
      <c r="U140" s="247"/>
    </row>
    <row r="141" customFormat="false" ht="15.75" hidden="false" customHeight="false" outlineLevel="0" collapsed="false">
      <c r="A141" s="229"/>
      <c r="B141" s="229"/>
      <c r="C141" s="229"/>
      <c r="D141" s="240" t="n">
        <v>141</v>
      </c>
      <c r="E141" s="241" t="n">
        <v>150</v>
      </c>
      <c r="F141" s="240" t="n">
        <v>1450</v>
      </c>
      <c r="G141" s="229"/>
      <c r="H141" s="229"/>
      <c r="I141" s="242" t="n">
        <v>70000</v>
      </c>
      <c r="J141" s="169" t="n">
        <v>14000</v>
      </c>
      <c r="K141" s="243" t="n">
        <v>0.02</v>
      </c>
      <c r="L141" s="243" t="n">
        <v>0.0145</v>
      </c>
      <c r="M141" s="244" t="n">
        <v>14000</v>
      </c>
      <c r="N141" s="244" t="n">
        <v>14000</v>
      </c>
      <c r="O141" s="244"/>
      <c r="P141" s="244" t="n">
        <v>1400</v>
      </c>
      <c r="Q141" s="244" t="n">
        <v>1410</v>
      </c>
      <c r="R141" s="244" t="n">
        <v>14000</v>
      </c>
      <c r="S141" s="247"/>
      <c r="T141" s="247"/>
      <c r="U141" s="247"/>
    </row>
    <row r="142" customFormat="false" ht="15.75" hidden="false" customHeight="false" outlineLevel="0" collapsed="false">
      <c r="A142" s="229"/>
      <c r="B142" s="229"/>
      <c r="C142" s="229"/>
      <c r="D142" s="240" t="n">
        <v>142</v>
      </c>
      <c r="E142" s="241" t="n">
        <v>151</v>
      </c>
      <c r="F142" s="240" t="n">
        <v>1460</v>
      </c>
      <c r="G142" s="229"/>
      <c r="H142" s="229"/>
      <c r="I142" s="242" t="n">
        <v>70500</v>
      </c>
      <c r="J142" s="169" t="n">
        <v>14100</v>
      </c>
      <c r="K142" s="243" t="n">
        <v>0.0201</v>
      </c>
      <c r="L142" s="243" t="n">
        <v>0.0146</v>
      </c>
      <c r="M142" s="244" t="n">
        <v>14100</v>
      </c>
      <c r="N142" s="244" t="n">
        <v>14100</v>
      </c>
      <c r="O142" s="244"/>
      <c r="P142" s="244" t="n">
        <v>1410</v>
      </c>
      <c r="Q142" s="244" t="n">
        <v>1420</v>
      </c>
      <c r="R142" s="244" t="n">
        <v>14100</v>
      </c>
      <c r="S142" s="247"/>
      <c r="T142" s="247"/>
      <c r="U142" s="247"/>
    </row>
    <row r="143" customFormat="false" ht="15.75" hidden="false" customHeight="false" outlineLevel="0" collapsed="false">
      <c r="A143" s="229"/>
      <c r="B143" s="229"/>
      <c r="C143" s="229"/>
      <c r="D143" s="240" t="n">
        <v>143</v>
      </c>
      <c r="E143" s="241" t="n">
        <v>152</v>
      </c>
      <c r="F143" s="240" t="n">
        <v>1470</v>
      </c>
      <c r="G143" s="229"/>
      <c r="H143" s="229"/>
      <c r="I143" s="242" t="n">
        <v>71000</v>
      </c>
      <c r="J143" s="169" t="n">
        <v>14200</v>
      </c>
      <c r="K143" s="243" t="n">
        <v>0.0202</v>
      </c>
      <c r="L143" s="243" t="n">
        <v>0.0147</v>
      </c>
      <c r="M143" s="244" t="n">
        <v>14200</v>
      </c>
      <c r="N143" s="244" t="n">
        <v>14200</v>
      </c>
      <c r="O143" s="244"/>
      <c r="P143" s="244" t="n">
        <v>1420</v>
      </c>
      <c r="Q143" s="244" t="n">
        <v>1430</v>
      </c>
      <c r="R143" s="244" t="n">
        <v>14200</v>
      </c>
      <c r="S143" s="247"/>
      <c r="T143" s="247"/>
      <c r="U143" s="247"/>
    </row>
    <row r="144" customFormat="false" ht="15.75" hidden="false" customHeight="false" outlineLevel="0" collapsed="false">
      <c r="A144" s="229"/>
      <c r="B144" s="229"/>
      <c r="C144" s="229"/>
      <c r="D144" s="240" t="n">
        <v>144</v>
      </c>
      <c r="E144" s="241" t="n">
        <v>153</v>
      </c>
      <c r="F144" s="240" t="n">
        <v>1480</v>
      </c>
      <c r="G144" s="229"/>
      <c r="H144" s="229"/>
      <c r="I144" s="242" t="n">
        <v>71500</v>
      </c>
      <c r="J144" s="169" t="n">
        <v>14300</v>
      </c>
      <c r="K144" s="243" t="n">
        <v>0.0203</v>
      </c>
      <c r="L144" s="243" t="n">
        <v>0.0148</v>
      </c>
      <c r="M144" s="244" t="n">
        <v>14300</v>
      </c>
      <c r="N144" s="244" t="n">
        <v>14300</v>
      </c>
      <c r="O144" s="244"/>
      <c r="P144" s="244" t="n">
        <v>1430</v>
      </c>
      <c r="Q144" s="244" t="n">
        <v>1440</v>
      </c>
      <c r="R144" s="244" t="n">
        <v>14300</v>
      </c>
      <c r="S144" s="247"/>
      <c r="T144" s="247"/>
      <c r="U144" s="247"/>
    </row>
    <row r="145" customFormat="false" ht="15.75" hidden="false" customHeight="false" outlineLevel="0" collapsed="false">
      <c r="A145" s="229"/>
      <c r="B145" s="229"/>
      <c r="C145" s="229"/>
      <c r="D145" s="240" t="n">
        <v>145</v>
      </c>
      <c r="E145" s="241" t="n">
        <v>154</v>
      </c>
      <c r="F145" s="240" t="n">
        <v>1490</v>
      </c>
      <c r="G145" s="229"/>
      <c r="H145" s="229"/>
      <c r="I145" s="242" t="n">
        <v>72000</v>
      </c>
      <c r="J145" s="169" t="n">
        <v>14400</v>
      </c>
      <c r="K145" s="243" t="n">
        <v>0.0204</v>
      </c>
      <c r="L145" s="243" t="n">
        <v>0.0149</v>
      </c>
      <c r="M145" s="244" t="n">
        <v>14400</v>
      </c>
      <c r="N145" s="244" t="n">
        <v>14400</v>
      </c>
      <c r="O145" s="244"/>
      <c r="P145" s="244" t="n">
        <v>1440</v>
      </c>
      <c r="Q145" s="244" t="n">
        <v>1450</v>
      </c>
      <c r="R145" s="244" t="n">
        <v>14400</v>
      </c>
      <c r="S145" s="247"/>
      <c r="T145" s="247"/>
      <c r="U145" s="247"/>
    </row>
    <row r="146" customFormat="false" ht="15.75" hidden="false" customHeight="false" outlineLevel="0" collapsed="false">
      <c r="A146" s="229"/>
      <c r="B146" s="229"/>
      <c r="C146" s="229"/>
      <c r="D146" s="240" t="n">
        <v>146</v>
      </c>
      <c r="E146" s="241" t="n">
        <v>155</v>
      </c>
      <c r="F146" s="240" t="n">
        <v>1500</v>
      </c>
      <c r="G146" s="229"/>
      <c r="H146" s="229"/>
      <c r="I146" s="242" t="n">
        <v>72500</v>
      </c>
      <c r="J146" s="169" t="n">
        <v>14500</v>
      </c>
      <c r="K146" s="243" t="n">
        <v>0.0205</v>
      </c>
      <c r="L146" s="243" t="n">
        <v>0.015</v>
      </c>
      <c r="M146" s="244" t="n">
        <v>14500</v>
      </c>
      <c r="N146" s="244" t="n">
        <v>14500</v>
      </c>
      <c r="O146" s="244"/>
      <c r="P146" s="244" t="n">
        <v>1450</v>
      </c>
      <c r="Q146" s="244" t="n">
        <v>1460</v>
      </c>
      <c r="R146" s="244" t="n">
        <v>14500</v>
      </c>
      <c r="S146" s="247"/>
      <c r="T146" s="247"/>
      <c r="U146" s="247"/>
    </row>
    <row r="147" customFormat="false" ht="15.75" hidden="false" customHeight="false" outlineLevel="0" collapsed="false">
      <c r="A147" s="229"/>
      <c r="B147" s="229"/>
      <c r="C147" s="229"/>
      <c r="D147" s="240" t="n">
        <v>147</v>
      </c>
      <c r="E147" s="241" t="n">
        <v>156</v>
      </c>
      <c r="F147" s="240" t="n">
        <v>1510</v>
      </c>
      <c r="G147" s="229"/>
      <c r="H147" s="229"/>
      <c r="I147" s="242" t="n">
        <v>73000</v>
      </c>
      <c r="J147" s="169" t="n">
        <v>14600</v>
      </c>
      <c r="K147" s="243" t="n">
        <v>0.0206</v>
      </c>
      <c r="L147" s="243" t="n">
        <v>0.0151</v>
      </c>
      <c r="M147" s="244" t="n">
        <v>14600</v>
      </c>
      <c r="N147" s="244" t="n">
        <v>14600</v>
      </c>
      <c r="O147" s="244"/>
      <c r="P147" s="244" t="n">
        <v>1460</v>
      </c>
      <c r="Q147" s="244" t="n">
        <v>1470</v>
      </c>
      <c r="R147" s="244" t="n">
        <v>14600</v>
      </c>
      <c r="S147" s="247"/>
      <c r="T147" s="247"/>
      <c r="U147" s="247"/>
    </row>
    <row r="148" customFormat="false" ht="15.75" hidden="false" customHeight="false" outlineLevel="0" collapsed="false">
      <c r="A148" s="229"/>
      <c r="B148" s="229"/>
      <c r="C148" s="229"/>
      <c r="D148" s="240" t="n">
        <v>148</v>
      </c>
      <c r="E148" s="241" t="n">
        <v>157</v>
      </c>
      <c r="F148" s="240" t="n">
        <v>1520</v>
      </c>
      <c r="G148" s="229"/>
      <c r="H148" s="229"/>
      <c r="I148" s="242" t="n">
        <v>73500</v>
      </c>
      <c r="J148" s="169" t="n">
        <v>14700</v>
      </c>
      <c r="K148" s="243" t="n">
        <v>0.0207</v>
      </c>
      <c r="L148" s="243" t="n">
        <v>0.0152</v>
      </c>
      <c r="M148" s="244" t="n">
        <v>14700</v>
      </c>
      <c r="N148" s="244" t="n">
        <v>14700</v>
      </c>
      <c r="O148" s="244"/>
      <c r="P148" s="244" t="n">
        <v>1470</v>
      </c>
      <c r="Q148" s="244" t="n">
        <v>1480</v>
      </c>
      <c r="R148" s="244" t="n">
        <v>14700</v>
      </c>
      <c r="S148" s="247"/>
      <c r="T148" s="247"/>
      <c r="U148" s="247"/>
    </row>
    <row r="149" customFormat="false" ht="15.75" hidden="false" customHeight="false" outlineLevel="0" collapsed="false">
      <c r="A149" s="229"/>
      <c r="B149" s="229"/>
      <c r="C149" s="229"/>
      <c r="D149" s="240" t="n">
        <v>149</v>
      </c>
      <c r="E149" s="241" t="n">
        <v>158</v>
      </c>
      <c r="F149" s="240" t="n">
        <v>1530</v>
      </c>
      <c r="G149" s="229"/>
      <c r="H149" s="229"/>
      <c r="I149" s="242" t="n">
        <v>74000</v>
      </c>
      <c r="J149" s="169" t="n">
        <v>14800</v>
      </c>
      <c r="K149" s="243" t="n">
        <v>0.0208</v>
      </c>
      <c r="L149" s="243" t="n">
        <v>0.0153</v>
      </c>
      <c r="M149" s="244" t="n">
        <v>14800</v>
      </c>
      <c r="N149" s="244" t="n">
        <v>14800</v>
      </c>
      <c r="O149" s="244"/>
      <c r="P149" s="244" t="n">
        <v>1480</v>
      </c>
      <c r="Q149" s="244" t="n">
        <v>1490</v>
      </c>
      <c r="R149" s="244" t="n">
        <v>14800</v>
      </c>
      <c r="S149" s="247"/>
      <c r="T149" s="247"/>
      <c r="U149" s="247"/>
    </row>
    <row r="150" customFormat="false" ht="15.75" hidden="false" customHeight="false" outlineLevel="0" collapsed="false">
      <c r="A150" s="229"/>
      <c r="B150" s="229"/>
      <c r="C150" s="229"/>
      <c r="D150" s="240" t="n">
        <v>150</v>
      </c>
      <c r="E150" s="241" t="n">
        <v>159</v>
      </c>
      <c r="F150" s="240" t="n">
        <v>1540</v>
      </c>
      <c r="G150" s="229"/>
      <c r="H150" s="229"/>
      <c r="I150" s="242" t="n">
        <v>74500</v>
      </c>
      <c r="J150" s="169" t="n">
        <v>14900</v>
      </c>
      <c r="K150" s="243" t="n">
        <v>0.0209</v>
      </c>
      <c r="L150" s="243" t="n">
        <v>0.0154</v>
      </c>
      <c r="M150" s="244" t="n">
        <v>14900</v>
      </c>
      <c r="N150" s="244" t="n">
        <v>14900</v>
      </c>
      <c r="O150" s="244"/>
      <c r="P150" s="244" t="n">
        <v>1490</v>
      </c>
      <c r="Q150" s="244" t="n">
        <v>1500</v>
      </c>
      <c r="R150" s="244" t="n">
        <v>14900</v>
      </c>
      <c r="S150" s="247"/>
      <c r="T150" s="247"/>
      <c r="U150" s="247"/>
    </row>
    <row r="151" customFormat="false" ht="15.75" hidden="false" customHeight="false" outlineLevel="0" collapsed="false">
      <c r="A151" s="229"/>
      <c r="B151" s="229"/>
      <c r="C151" s="229"/>
      <c r="D151" s="240" t="n">
        <v>151</v>
      </c>
      <c r="E151" s="241" t="n">
        <v>160</v>
      </c>
      <c r="F151" s="240" t="n">
        <v>1550</v>
      </c>
      <c r="G151" s="229"/>
      <c r="H151" s="229"/>
      <c r="I151" s="242" t="n">
        <v>75000</v>
      </c>
      <c r="J151" s="169" t="n">
        <v>15000</v>
      </c>
      <c r="K151" s="243" t="n">
        <v>0.021</v>
      </c>
      <c r="L151" s="243" t="n">
        <v>0.0155</v>
      </c>
      <c r="M151" s="244" t="n">
        <v>15000</v>
      </c>
      <c r="N151" s="244" t="n">
        <v>15000</v>
      </c>
      <c r="O151" s="244"/>
      <c r="P151" s="244" t="n">
        <v>1500</v>
      </c>
      <c r="Q151" s="244" t="n">
        <v>1510</v>
      </c>
      <c r="R151" s="244" t="n">
        <v>15000</v>
      </c>
      <c r="S151" s="247"/>
      <c r="T151" s="247"/>
      <c r="U151" s="247"/>
    </row>
    <row r="152" customFormat="false" ht="15.75" hidden="false" customHeight="false" outlineLevel="0" collapsed="false">
      <c r="A152" s="229"/>
      <c r="B152" s="229"/>
      <c r="C152" s="229"/>
      <c r="D152" s="240" t="n">
        <v>152</v>
      </c>
      <c r="E152" s="241" t="n">
        <v>161</v>
      </c>
      <c r="F152" s="240" t="n">
        <v>1560</v>
      </c>
      <c r="G152" s="229"/>
      <c r="H152" s="229"/>
      <c r="I152" s="242" t="n">
        <v>75500</v>
      </c>
      <c r="J152" s="169" t="n">
        <v>15100</v>
      </c>
      <c r="K152" s="243" t="n">
        <v>0.0211</v>
      </c>
      <c r="L152" s="243" t="n">
        <v>0.0156</v>
      </c>
      <c r="M152" s="244" t="n">
        <v>15100</v>
      </c>
      <c r="N152" s="244" t="n">
        <v>15100</v>
      </c>
      <c r="O152" s="244"/>
      <c r="P152" s="244" t="n">
        <v>1510</v>
      </c>
      <c r="Q152" s="244" t="n">
        <v>1520</v>
      </c>
      <c r="R152" s="244" t="n">
        <v>15100</v>
      </c>
      <c r="S152" s="247"/>
      <c r="T152" s="247"/>
      <c r="U152" s="247"/>
    </row>
    <row r="153" customFormat="false" ht="15.75" hidden="false" customHeight="false" outlineLevel="0" collapsed="false">
      <c r="A153" s="229"/>
      <c r="B153" s="229"/>
      <c r="C153" s="229"/>
      <c r="D153" s="240" t="n">
        <v>153</v>
      </c>
      <c r="E153" s="241" t="n">
        <v>162</v>
      </c>
      <c r="F153" s="240" t="n">
        <v>1570</v>
      </c>
      <c r="G153" s="229"/>
      <c r="H153" s="229"/>
      <c r="I153" s="242" t="n">
        <v>76000</v>
      </c>
      <c r="J153" s="169" t="n">
        <v>15200</v>
      </c>
      <c r="K153" s="243" t="n">
        <v>0.0212</v>
      </c>
      <c r="L153" s="243" t="n">
        <v>0.0157</v>
      </c>
      <c r="M153" s="244" t="n">
        <v>15200</v>
      </c>
      <c r="N153" s="244" t="n">
        <v>15200</v>
      </c>
      <c r="O153" s="244"/>
      <c r="P153" s="244" t="n">
        <v>1520</v>
      </c>
      <c r="Q153" s="244" t="n">
        <v>1530</v>
      </c>
      <c r="R153" s="244" t="n">
        <v>15200</v>
      </c>
      <c r="S153" s="247"/>
      <c r="T153" s="247"/>
      <c r="U153" s="247"/>
    </row>
    <row r="154" customFormat="false" ht="15.75" hidden="false" customHeight="false" outlineLevel="0" collapsed="false">
      <c r="A154" s="229"/>
      <c r="B154" s="229"/>
      <c r="C154" s="229"/>
      <c r="D154" s="240" t="n">
        <v>154</v>
      </c>
      <c r="E154" s="241" t="n">
        <v>163</v>
      </c>
      <c r="F154" s="240" t="n">
        <v>1580</v>
      </c>
      <c r="G154" s="229"/>
      <c r="H154" s="229"/>
      <c r="I154" s="242" t="n">
        <v>76500</v>
      </c>
      <c r="J154" s="169" t="n">
        <v>15300</v>
      </c>
      <c r="K154" s="243" t="n">
        <v>0.0213</v>
      </c>
      <c r="L154" s="243" t="n">
        <v>0.0158</v>
      </c>
      <c r="M154" s="244" t="n">
        <v>15300</v>
      </c>
      <c r="N154" s="244" t="n">
        <v>15300</v>
      </c>
      <c r="O154" s="244"/>
      <c r="P154" s="244" t="n">
        <v>1530</v>
      </c>
      <c r="Q154" s="244" t="n">
        <v>1540</v>
      </c>
      <c r="R154" s="244" t="n">
        <v>15300</v>
      </c>
      <c r="S154" s="247"/>
      <c r="T154" s="247"/>
      <c r="U154" s="247"/>
    </row>
    <row r="155" customFormat="false" ht="15.75" hidden="false" customHeight="false" outlineLevel="0" collapsed="false">
      <c r="A155" s="229"/>
      <c r="B155" s="229"/>
      <c r="C155" s="229"/>
      <c r="D155" s="240" t="n">
        <v>155</v>
      </c>
      <c r="E155" s="241" t="n">
        <v>164</v>
      </c>
      <c r="F155" s="240" t="n">
        <v>1590</v>
      </c>
      <c r="G155" s="229"/>
      <c r="H155" s="229"/>
      <c r="I155" s="242" t="n">
        <v>77000</v>
      </c>
      <c r="J155" s="169" t="n">
        <v>15400</v>
      </c>
      <c r="K155" s="243" t="n">
        <v>0.0214</v>
      </c>
      <c r="L155" s="243" t="n">
        <v>0.0159</v>
      </c>
      <c r="M155" s="244" t="n">
        <v>15400</v>
      </c>
      <c r="N155" s="244" t="n">
        <v>15400</v>
      </c>
      <c r="O155" s="244"/>
      <c r="P155" s="244" t="n">
        <v>1540</v>
      </c>
      <c r="Q155" s="244" t="n">
        <v>1550</v>
      </c>
      <c r="R155" s="244" t="n">
        <v>15400</v>
      </c>
      <c r="S155" s="247"/>
      <c r="T155" s="247"/>
      <c r="U155" s="247"/>
    </row>
    <row r="156" customFormat="false" ht="15.75" hidden="false" customHeight="false" outlineLevel="0" collapsed="false">
      <c r="A156" s="229"/>
      <c r="B156" s="229"/>
      <c r="C156" s="229"/>
      <c r="D156" s="240" t="n">
        <v>156</v>
      </c>
      <c r="E156" s="241" t="n">
        <v>165</v>
      </c>
      <c r="F156" s="240" t="n">
        <v>1600</v>
      </c>
      <c r="G156" s="229"/>
      <c r="H156" s="229"/>
      <c r="I156" s="242" t="n">
        <v>77500</v>
      </c>
      <c r="J156" s="169" t="n">
        <v>15500</v>
      </c>
      <c r="K156" s="243" t="n">
        <v>0.0215</v>
      </c>
      <c r="L156" s="243" t="n">
        <v>0.016</v>
      </c>
      <c r="M156" s="244" t="n">
        <v>15500</v>
      </c>
      <c r="N156" s="244" t="n">
        <v>15500</v>
      </c>
      <c r="O156" s="244"/>
      <c r="P156" s="244" t="n">
        <v>1550</v>
      </c>
      <c r="Q156" s="244" t="n">
        <v>1560</v>
      </c>
      <c r="R156" s="244" t="n">
        <v>15500</v>
      </c>
      <c r="S156" s="247"/>
      <c r="T156" s="247"/>
      <c r="U156" s="247"/>
    </row>
    <row r="157" customFormat="false" ht="15.75" hidden="false" customHeight="false" outlineLevel="0" collapsed="false">
      <c r="A157" s="229"/>
      <c r="B157" s="229"/>
      <c r="C157" s="229"/>
      <c r="D157" s="240" t="n">
        <v>157</v>
      </c>
      <c r="E157" s="241" t="n">
        <v>166</v>
      </c>
      <c r="F157" s="240" t="n">
        <v>1610</v>
      </c>
      <c r="G157" s="229"/>
      <c r="H157" s="229"/>
      <c r="I157" s="242" t="n">
        <v>78000</v>
      </c>
      <c r="J157" s="169" t="n">
        <v>15600</v>
      </c>
      <c r="K157" s="243" t="n">
        <v>0.0216</v>
      </c>
      <c r="L157" s="243" t="n">
        <v>0.0161</v>
      </c>
      <c r="M157" s="244" t="n">
        <v>15600</v>
      </c>
      <c r="N157" s="244" t="n">
        <v>15600</v>
      </c>
      <c r="O157" s="244"/>
      <c r="P157" s="244" t="n">
        <v>1560</v>
      </c>
      <c r="Q157" s="244" t="n">
        <v>1570</v>
      </c>
      <c r="R157" s="244" t="n">
        <v>15600</v>
      </c>
      <c r="S157" s="247"/>
      <c r="T157" s="247"/>
      <c r="U157" s="247"/>
    </row>
    <row r="158" customFormat="false" ht="15.75" hidden="false" customHeight="false" outlineLevel="0" collapsed="false">
      <c r="A158" s="229"/>
      <c r="B158" s="229"/>
      <c r="C158" s="229"/>
      <c r="D158" s="240" t="n">
        <v>158</v>
      </c>
      <c r="E158" s="241" t="n">
        <v>167</v>
      </c>
      <c r="F158" s="240" t="n">
        <v>1620</v>
      </c>
      <c r="G158" s="229"/>
      <c r="H158" s="229"/>
      <c r="I158" s="242" t="n">
        <v>78500</v>
      </c>
      <c r="J158" s="169" t="n">
        <v>15700</v>
      </c>
      <c r="K158" s="243" t="n">
        <v>0.0217</v>
      </c>
      <c r="L158" s="243" t="n">
        <v>0.0162</v>
      </c>
      <c r="M158" s="244" t="n">
        <v>15700</v>
      </c>
      <c r="N158" s="244" t="n">
        <v>15700</v>
      </c>
      <c r="O158" s="244"/>
      <c r="P158" s="244" t="n">
        <v>1570</v>
      </c>
      <c r="Q158" s="244" t="n">
        <v>1580</v>
      </c>
      <c r="R158" s="244" t="n">
        <v>15700</v>
      </c>
      <c r="S158" s="247"/>
      <c r="T158" s="247"/>
      <c r="U158" s="247"/>
    </row>
    <row r="159" customFormat="false" ht="15.75" hidden="false" customHeight="false" outlineLevel="0" collapsed="false">
      <c r="A159" s="229"/>
      <c r="B159" s="229"/>
      <c r="C159" s="229"/>
      <c r="D159" s="240" t="n">
        <v>159</v>
      </c>
      <c r="E159" s="241" t="n">
        <v>168</v>
      </c>
      <c r="F159" s="240" t="n">
        <v>1630</v>
      </c>
      <c r="G159" s="229"/>
      <c r="H159" s="229"/>
      <c r="I159" s="242" t="n">
        <v>79000</v>
      </c>
      <c r="J159" s="169" t="n">
        <v>15800</v>
      </c>
      <c r="K159" s="243" t="n">
        <v>0.0218</v>
      </c>
      <c r="L159" s="243" t="n">
        <v>0.0163</v>
      </c>
      <c r="M159" s="244" t="n">
        <v>15800</v>
      </c>
      <c r="N159" s="244" t="n">
        <v>15800</v>
      </c>
      <c r="O159" s="244"/>
      <c r="P159" s="244" t="n">
        <v>1580</v>
      </c>
      <c r="Q159" s="244" t="n">
        <v>1590</v>
      </c>
      <c r="R159" s="244" t="n">
        <v>15800</v>
      </c>
      <c r="S159" s="247"/>
      <c r="T159" s="247"/>
      <c r="U159" s="247"/>
    </row>
    <row r="160" customFormat="false" ht="15.75" hidden="false" customHeight="false" outlineLevel="0" collapsed="false">
      <c r="A160" s="229"/>
      <c r="B160" s="229"/>
      <c r="C160" s="229"/>
      <c r="D160" s="240" t="n">
        <v>160</v>
      </c>
      <c r="E160" s="241" t="n">
        <v>169</v>
      </c>
      <c r="F160" s="240" t="n">
        <v>1640</v>
      </c>
      <c r="G160" s="229"/>
      <c r="H160" s="229"/>
      <c r="I160" s="242" t="n">
        <v>79500</v>
      </c>
      <c r="J160" s="169" t="n">
        <v>15900</v>
      </c>
      <c r="K160" s="243" t="n">
        <v>0.0219</v>
      </c>
      <c r="L160" s="243" t="n">
        <v>0.0164</v>
      </c>
      <c r="M160" s="244" t="n">
        <v>15900</v>
      </c>
      <c r="N160" s="244" t="n">
        <v>15900</v>
      </c>
      <c r="O160" s="244"/>
      <c r="P160" s="244" t="n">
        <v>1590</v>
      </c>
      <c r="Q160" s="244" t="n">
        <v>1600</v>
      </c>
      <c r="R160" s="244" t="n">
        <v>15900</v>
      </c>
      <c r="S160" s="247"/>
      <c r="T160" s="247"/>
      <c r="U160" s="247"/>
    </row>
    <row r="161" customFormat="false" ht="15.75" hidden="false" customHeight="false" outlineLevel="0" collapsed="false">
      <c r="A161" s="229"/>
      <c r="B161" s="229"/>
      <c r="C161" s="229"/>
      <c r="D161" s="240" t="n">
        <v>161</v>
      </c>
      <c r="E161" s="241" t="n">
        <v>170</v>
      </c>
      <c r="F161" s="240" t="n">
        <v>1650</v>
      </c>
      <c r="G161" s="229"/>
      <c r="H161" s="229"/>
      <c r="I161" s="242" t="n">
        <v>80000</v>
      </c>
      <c r="J161" s="169" t="n">
        <v>16000</v>
      </c>
      <c r="K161" s="243" t="n">
        <v>0.022</v>
      </c>
      <c r="L161" s="243" t="n">
        <v>0.0165</v>
      </c>
      <c r="M161" s="244" t="n">
        <v>16000</v>
      </c>
      <c r="N161" s="244" t="n">
        <v>16000</v>
      </c>
      <c r="O161" s="244"/>
      <c r="P161" s="244" t="n">
        <v>1600</v>
      </c>
      <c r="Q161" s="244" t="n">
        <v>1610</v>
      </c>
      <c r="R161" s="244" t="n">
        <v>16000</v>
      </c>
      <c r="S161" s="247"/>
      <c r="T161" s="247"/>
      <c r="U161" s="247"/>
    </row>
    <row r="162" customFormat="false" ht="15.75" hidden="false" customHeight="false" outlineLevel="0" collapsed="false">
      <c r="A162" s="229"/>
      <c r="B162" s="229"/>
      <c r="C162" s="229"/>
      <c r="D162" s="240" t="n">
        <v>162</v>
      </c>
      <c r="E162" s="241" t="n">
        <v>171</v>
      </c>
      <c r="F162" s="240" t="n">
        <v>1660</v>
      </c>
      <c r="G162" s="229"/>
      <c r="H162" s="229"/>
      <c r="I162" s="242" t="n">
        <v>80500</v>
      </c>
      <c r="J162" s="169" t="n">
        <v>16100</v>
      </c>
      <c r="K162" s="243" t="n">
        <v>0.0221</v>
      </c>
      <c r="L162" s="243" t="n">
        <v>0.0166</v>
      </c>
      <c r="M162" s="244" t="n">
        <v>16100</v>
      </c>
      <c r="N162" s="244" t="n">
        <v>16100</v>
      </c>
      <c r="O162" s="244"/>
      <c r="P162" s="244" t="n">
        <v>1610</v>
      </c>
      <c r="Q162" s="244" t="n">
        <v>1620</v>
      </c>
      <c r="R162" s="244" t="n">
        <v>16100</v>
      </c>
      <c r="S162" s="247"/>
      <c r="T162" s="247"/>
      <c r="U162" s="247"/>
    </row>
    <row r="163" customFormat="false" ht="15.75" hidden="false" customHeight="false" outlineLevel="0" collapsed="false">
      <c r="A163" s="229"/>
      <c r="B163" s="229"/>
      <c r="C163" s="229"/>
      <c r="D163" s="240" t="n">
        <v>163</v>
      </c>
      <c r="E163" s="241" t="n">
        <v>172</v>
      </c>
      <c r="F163" s="240" t="n">
        <v>1670</v>
      </c>
      <c r="G163" s="229"/>
      <c r="H163" s="229"/>
      <c r="I163" s="242" t="n">
        <v>81000</v>
      </c>
      <c r="J163" s="169" t="n">
        <v>16200</v>
      </c>
      <c r="K163" s="243" t="n">
        <v>0.0222</v>
      </c>
      <c r="L163" s="243" t="n">
        <v>0.0167</v>
      </c>
      <c r="M163" s="244" t="n">
        <v>16200</v>
      </c>
      <c r="N163" s="244" t="n">
        <v>16200</v>
      </c>
      <c r="O163" s="244"/>
      <c r="P163" s="244" t="n">
        <v>1620</v>
      </c>
      <c r="Q163" s="244" t="n">
        <v>1630</v>
      </c>
      <c r="R163" s="244" t="n">
        <v>16200</v>
      </c>
      <c r="S163" s="247"/>
      <c r="T163" s="247"/>
      <c r="U163" s="247"/>
    </row>
    <row r="164" customFormat="false" ht="15.75" hidden="false" customHeight="false" outlineLevel="0" collapsed="false">
      <c r="A164" s="229"/>
      <c r="B164" s="229"/>
      <c r="C164" s="229"/>
      <c r="D164" s="240" t="n">
        <v>164</v>
      </c>
      <c r="E164" s="241" t="n">
        <v>173</v>
      </c>
      <c r="F164" s="240" t="n">
        <v>1680</v>
      </c>
      <c r="G164" s="229"/>
      <c r="H164" s="229"/>
      <c r="I164" s="242" t="n">
        <v>81500</v>
      </c>
      <c r="J164" s="169" t="n">
        <v>16300</v>
      </c>
      <c r="K164" s="243" t="n">
        <v>0.0223</v>
      </c>
      <c r="L164" s="243" t="n">
        <v>0.0168</v>
      </c>
      <c r="M164" s="244" t="n">
        <v>16300</v>
      </c>
      <c r="N164" s="244" t="n">
        <v>16300</v>
      </c>
      <c r="O164" s="244"/>
      <c r="P164" s="244" t="n">
        <v>1630</v>
      </c>
      <c r="Q164" s="244" t="n">
        <v>1640</v>
      </c>
      <c r="R164" s="244" t="n">
        <v>16300</v>
      </c>
      <c r="S164" s="247"/>
      <c r="T164" s="247"/>
      <c r="U164" s="247"/>
    </row>
    <row r="165" customFormat="false" ht="15.75" hidden="false" customHeight="false" outlineLevel="0" collapsed="false">
      <c r="A165" s="229"/>
      <c r="B165" s="229"/>
      <c r="C165" s="229"/>
      <c r="D165" s="240" t="n">
        <v>165</v>
      </c>
      <c r="E165" s="241" t="n">
        <v>174</v>
      </c>
      <c r="F165" s="240" t="n">
        <v>1690</v>
      </c>
      <c r="G165" s="229"/>
      <c r="H165" s="229"/>
      <c r="I165" s="242" t="n">
        <v>82000</v>
      </c>
      <c r="J165" s="169" t="n">
        <v>16400</v>
      </c>
      <c r="K165" s="243" t="n">
        <v>0.0224</v>
      </c>
      <c r="L165" s="243" t="n">
        <v>0.0169</v>
      </c>
      <c r="M165" s="244" t="n">
        <v>16400</v>
      </c>
      <c r="N165" s="244" t="n">
        <v>16400</v>
      </c>
      <c r="O165" s="244"/>
      <c r="P165" s="244" t="n">
        <v>1640</v>
      </c>
      <c r="Q165" s="244" t="n">
        <v>1650</v>
      </c>
      <c r="R165" s="244" t="n">
        <v>16400</v>
      </c>
      <c r="S165" s="247"/>
      <c r="T165" s="247"/>
      <c r="U165" s="247"/>
    </row>
    <row r="166" customFormat="false" ht="15.75" hidden="false" customHeight="false" outlineLevel="0" collapsed="false">
      <c r="A166" s="229"/>
      <c r="B166" s="229"/>
      <c r="C166" s="229"/>
      <c r="D166" s="240" t="n">
        <v>166</v>
      </c>
      <c r="E166" s="241" t="n">
        <v>175</v>
      </c>
      <c r="F166" s="240" t="n">
        <v>1700</v>
      </c>
      <c r="G166" s="229"/>
      <c r="H166" s="229"/>
      <c r="I166" s="242" t="n">
        <v>82500</v>
      </c>
      <c r="J166" s="169" t="n">
        <v>16500</v>
      </c>
      <c r="K166" s="243" t="n">
        <v>0.0225</v>
      </c>
      <c r="L166" s="243" t="n">
        <v>0.017</v>
      </c>
      <c r="M166" s="244" t="n">
        <v>16500</v>
      </c>
      <c r="N166" s="244" t="n">
        <v>16500</v>
      </c>
      <c r="O166" s="244"/>
      <c r="P166" s="244" t="n">
        <v>1650</v>
      </c>
      <c r="Q166" s="244" t="n">
        <v>1660</v>
      </c>
      <c r="R166" s="244" t="n">
        <v>16500</v>
      </c>
      <c r="S166" s="247"/>
      <c r="T166" s="247"/>
      <c r="U166" s="247"/>
    </row>
    <row r="167" customFormat="false" ht="15.75" hidden="false" customHeight="false" outlineLevel="0" collapsed="false">
      <c r="A167" s="229"/>
      <c r="B167" s="229"/>
      <c r="C167" s="229"/>
      <c r="D167" s="240" t="n">
        <v>167</v>
      </c>
      <c r="E167" s="241" t="n">
        <v>176</v>
      </c>
      <c r="F167" s="240" t="n">
        <v>1710</v>
      </c>
      <c r="G167" s="229"/>
      <c r="H167" s="229"/>
      <c r="I167" s="242" t="n">
        <v>83000</v>
      </c>
      <c r="J167" s="169" t="n">
        <v>16600</v>
      </c>
      <c r="K167" s="243" t="n">
        <v>0.0226</v>
      </c>
      <c r="L167" s="243" t="n">
        <v>0.0171</v>
      </c>
      <c r="M167" s="244" t="n">
        <v>16600</v>
      </c>
      <c r="N167" s="244" t="n">
        <v>16600</v>
      </c>
      <c r="O167" s="244"/>
      <c r="P167" s="244" t="n">
        <v>1660</v>
      </c>
      <c r="Q167" s="244" t="n">
        <v>1670</v>
      </c>
      <c r="R167" s="244" t="n">
        <v>16600</v>
      </c>
      <c r="S167" s="247"/>
      <c r="T167" s="247"/>
      <c r="U167" s="247"/>
    </row>
    <row r="168" customFormat="false" ht="15.75" hidden="false" customHeight="false" outlineLevel="0" collapsed="false">
      <c r="A168" s="229"/>
      <c r="B168" s="229"/>
      <c r="C168" s="229"/>
      <c r="D168" s="240" t="n">
        <v>168</v>
      </c>
      <c r="E168" s="241" t="n">
        <v>177</v>
      </c>
      <c r="F168" s="240" t="n">
        <v>1720</v>
      </c>
      <c r="G168" s="229"/>
      <c r="H168" s="229"/>
      <c r="I168" s="242" t="n">
        <v>83500</v>
      </c>
      <c r="J168" s="169" t="n">
        <v>16700</v>
      </c>
      <c r="K168" s="243" t="n">
        <v>0.0227</v>
      </c>
      <c r="L168" s="243" t="n">
        <v>0.0172</v>
      </c>
      <c r="M168" s="244" t="n">
        <v>16700</v>
      </c>
      <c r="N168" s="244" t="n">
        <v>16700</v>
      </c>
      <c r="O168" s="244"/>
      <c r="P168" s="244" t="n">
        <v>1670</v>
      </c>
      <c r="Q168" s="244" t="n">
        <v>1680</v>
      </c>
      <c r="R168" s="244" t="n">
        <v>16700</v>
      </c>
      <c r="S168" s="247"/>
      <c r="T168" s="247"/>
      <c r="U168" s="247"/>
    </row>
    <row r="169" customFormat="false" ht="15.75" hidden="false" customHeight="false" outlineLevel="0" collapsed="false">
      <c r="A169" s="229"/>
      <c r="B169" s="229"/>
      <c r="C169" s="229"/>
      <c r="D169" s="240" t="n">
        <v>169</v>
      </c>
      <c r="E169" s="241" t="n">
        <v>178</v>
      </c>
      <c r="F169" s="240" t="n">
        <v>1730</v>
      </c>
      <c r="G169" s="229"/>
      <c r="H169" s="229"/>
      <c r="I169" s="242" t="n">
        <v>84000</v>
      </c>
      <c r="J169" s="169" t="n">
        <v>16800</v>
      </c>
      <c r="K169" s="243" t="n">
        <v>0.0228</v>
      </c>
      <c r="L169" s="243" t="n">
        <v>0.0173</v>
      </c>
      <c r="M169" s="244" t="n">
        <v>16800</v>
      </c>
      <c r="N169" s="244" t="n">
        <v>16800</v>
      </c>
      <c r="O169" s="244"/>
      <c r="P169" s="244" t="n">
        <v>1680</v>
      </c>
      <c r="Q169" s="244" t="n">
        <v>1690</v>
      </c>
      <c r="R169" s="244" t="n">
        <v>16800</v>
      </c>
      <c r="S169" s="247"/>
      <c r="T169" s="247"/>
      <c r="U169" s="247"/>
    </row>
    <row r="170" customFormat="false" ht="15.75" hidden="false" customHeight="false" outlineLevel="0" collapsed="false">
      <c r="A170" s="229"/>
      <c r="B170" s="229"/>
      <c r="C170" s="229"/>
      <c r="D170" s="240" t="n">
        <v>170</v>
      </c>
      <c r="E170" s="241" t="n">
        <v>179</v>
      </c>
      <c r="F170" s="240" t="n">
        <v>1740</v>
      </c>
      <c r="G170" s="229"/>
      <c r="H170" s="229"/>
      <c r="I170" s="242" t="n">
        <v>84500</v>
      </c>
      <c r="J170" s="169" t="n">
        <v>16900</v>
      </c>
      <c r="K170" s="243" t="n">
        <v>0.0229</v>
      </c>
      <c r="L170" s="243" t="n">
        <v>0.0174</v>
      </c>
      <c r="M170" s="244" t="n">
        <v>16900</v>
      </c>
      <c r="N170" s="244" t="n">
        <v>16900</v>
      </c>
      <c r="O170" s="244"/>
      <c r="P170" s="244" t="n">
        <v>1690</v>
      </c>
      <c r="Q170" s="244" t="n">
        <v>1700</v>
      </c>
      <c r="R170" s="244" t="n">
        <v>16900</v>
      </c>
      <c r="S170" s="247"/>
      <c r="T170" s="247"/>
      <c r="U170" s="247"/>
    </row>
    <row r="171" customFormat="false" ht="15.75" hidden="false" customHeight="false" outlineLevel="0" collapsed="false">
      <c r="A171" s="229"/>
      <c r="B171" s="229"/>
      <c r="C171" s="229"/>
      <c r="D171" s="240" t="n">
        <v>171</v>
      </c>
      <c r="E171" s="241" t="n">
        <v>180</v>
      </c>
      <c r="F171" s="240" t="n">
        <v>1750</v>
      </c>
      <c r="G171" s="229"/>
      <c r="H171" s="229"/>
      <c r="I171" s="242" t="n">
        <v>85000</v>
      </c>
      <c r="J171" s="169" t="n">
        <v>17000</v>
      </c>
      <c r="K171" s="243" t="n">
        <v>0.023</v>
      </c>
      <c r="L171" s="243" t="n">
        <v>0.0175</v>
      </c>
      <c r="M171" s="244" t="n">
        <v>17000</v>
      </c>
      <c r="N171" s="244" t="n">
        <v>17000</v>
      </c>
      <c r="O171" s="244"/>
      <c r="P171" s="244" t="n">
        <v>1700</v>
      </c>
      <c r="Q171" s="244" t="n">
        <v>1710</v>
      </c>
      <c r="R171" s="244" t="n">
        <v>17000</v>
      </c>
      <c r="S171" s="247"/>
      <c r="T171" s="247"/>
      <c r="U171" s="247"/>
    </row>
    <row r="172" customFormat="false" ht="15.75" hidden="false" customHeight="false" outlineLevel="0" collapsed="false">
      <c r="A172" s="229"/>
      <c r="B172" s="229"/>
      <c r="C172" s="229"/>
      <c r="D172" s="240" t="n">
        <v>172</v>
      </c>
      <c r="E172" s="241" t="n">
        <v>181</v>
      </c>
      <c r="F172" s="240" t="n">
        <v>1760</v>
      </c>
      <c r="G172" s="229"/>
      <c r="H172" s="229"/>
      <c r="I172" s="242" t="n">
        <v>85500</v>
      </c>
      <c r="J172" s="169" t="n">
        <v>17100</v>
      </c>
      <c r="K172" s="243" t="n">
        <v>0.0231</v>
      </c>
      <c r="L172" s="243" t="n">
        <v>0.0176</v>
      </c>
      <c r="M172" s="244" t="n">
        <v>17100</v>
      </c>
      <c r="N172" s="244" t="n">
        <v>17100</v>
      </c>
      <c r="O172" s="244"/>
      <c r="P172" s="244" t="n">
        <v>1710</v>
      </c>
      <c r="Q172" s="244" t="n">
        <v>1720</v>
      </c>
      <c r="R172" s="244" t="n">
        <v>17100</v>
      </c>
      <c r="S172" s="247"/>
      <c r="T172" s="247"/>
      <c r="U172" s="247"/>
    </row>
    <row r="173" customFormat="false" ht="15.75" hidden="false" customHeight="false" outlineLevel="0" collapsed="false">
      <c r="A173" s="229"/>
      <c r="B173" s="229"/>
      <c r="C173" s="229"/>
      <c r="D173" s="240" t="n">
        <v>173</v>
      </c>
      <c r="E173" s="241" t="n">
        <v>182</v>
      </c>
      <c r="F173" s="240" t="n">
        <v>1770</v>
      </c>
      <c r="G173" s="229"/>
      <c r="H173" s="229"/>
      <c r="I173" s="242" t="n">
        <v>86000</v>
      </c>
      <c r="J173" s="169" t="n">
        <v>17200</v>
      </c>
      <c r="K173" s="243" t="n">
        <v>0.0232</v>
      </c>
      <c r="L173" s="243" t="n">
        <v>0.0177</v>
      </c>
      <c r="M173" s="244" t="n">
        <v>17200</v>
      </c>
      <c r="N173" s="244" t="n">
        <v>17200</v>
      </c>
      <c r="O173" s="244"/>
      <c r="P173" s="244" t="n">
        <v>1720</v>
      </c>
      <c r="Q173" s="244" t="n">
        <v>1730</v>
      </c>
      <c r="R173" s="244" t="n">
        <v>17200</v>
      </c>
      <c r="S173" s="247"/>
      <c r="T173" s="247"/>
      <c r="U173" s="247"/>
    </row>
    <row r="174" customFormat="false" ht="15.75" hidden="false" customHeight="false" outlineLevel="0" collapsed="false">
      <c r="A174" s="229"/>
      <c r="B174" s="229"/>
      <c r="C174" s="229"/>
      <c r="D174" s="240" t="n">
        <v>174</v>
      </c>
      <c r="E174" s="241" t="n">
        <v>183</v>
      </c>
      <c r="F174" s="240" t="n">
        <v>1780</v>
      </c>
      <c r="G174" s="229"/>
      <c r="H174" s="229"/>
      <c r="I174" s="242" t="n">
        <v>86500</v>
      </c>
      <c r="J174" s="169" t="n">
        <v>17300</v>
      </c>
      <c r="K174" s="243" t="n">
        <v>0.0233</v>
      </c>
      <c r="L174" s="243"/>
      <c r="M174" s="244" t="n">
        <v>17300</v>
      </c>
      <c r="N174" s="244" t="n">
        <v>17300</v>
      </c>
      <c r="O174" s="244"/>
      <c r="P174" s="244" t="n">
        <v>1730</v>
      </c>
      <c r="Q174" s="244" t="n">
        <v>1740</v>
      </c>
      <c r="R174" s="244" t="n">
        <v>17300</v>
      </c>
      <c r="S174" s="247"/>
      <c r="T174" s="247"/>
      <c r="U174" s="247"/>
    </row>
    <row r="175" customFormat="false" ht="15.75" hidden="false" customHeight="false" outlineLevel="0" collapsed="false">
      <c r="A175" s="229"/>
      <c r="B175" s="229"/>
      <c r="C175" s="229"/>
      <c r="D175" s="240" t="n">
        <v>175</v>
      </c>
      <c r="E175" s="241" t="n">
        <v>184</v>
      </c>
      <c r="F175" s="240" t="n">
        <v>1790</v>
      </c>
      <c r="G175" s="229"/>
      <c r="H175" s="229"/>
      <c r="I175" s="242" t="n">
        <v>87000</v>
      </c>
      <c r="J175" s="169" t="n">
        <v>17400</v>
      </c>
      <c r="K175" s="243" t="n">
        <v>0.0234</v>
      </c>
      <c r="L175" s="243"/>
      <c r="M175" s="244" t="n">
        <v>17400</v>
      </c>
      <c r="N175" s="244" t="n">
        <v>17400</v>
      </c>
      <c r="O175" s="244"/>
      <c r="P175" s="244" t="n">
        <v>1740</v>
      </c>
      <c r="Q175" s="244" t="n">
        <v>1750</v>
      </c>
      <c r="R175" s="244" t="n">
        <v>17400</v>
      </c>
      <c r="S175" s="247"/>
      <c r="T175" s="247"/>
      <c r="U175" s="247"/>
    </row>
    <row r="176" customFormat="false" ht="15.75" hidden="false" customHeight="false" outlineLevel="0" collapsed="false">
      <c r="A176" s="229"/>
      <c r="B176" s="229"/>
      <c r="C176" s="229"/>
      <c r="D176" s="240" t="n">
        <v>176</v>
      </c>
      <c r="E176" s="241" t="n">
        <v>185</v>
      </c>
      <c r="F176" s="240" t="n">
        <v>1800</v>
      </c>
      <c r="G176" s="229"/>
      <c r="H176" s="229"/>
      <c r="I176" s="242" t="n">
        <v>87500</v>
      </c>
      <c r="J176" s="169" t="n">
        <v>17500</v>
      </c>
      <c r="K176" s="243" t="n">
        <v>0.0235</v>
      </c>
      <c r="L176" s="243"/>
      <c r="M176" s="244" t="n">
        <v>17500</v>
      </c>
      <c r="N176" s="244" t="n">
        <v>17500</v>
      </c>
      <c r="O176" s="244"/>
      <c r="P176" s="244" t="n">
        <v>1750</v>
      </c>
      <c r="Q176" s="244" t="n">
        <v>1760</v>
      </c>
      <c r="R176" s="244" t="n">
        <v>17500</v>
      </c>
      <c r="S176" s="247"/>
      <c r="T176" s="247"/>
      <c r="U176" s="247"/>
    </row>
    <row r="177" customFormat="false" ht="15.75" hidden="false" customHeight="false" outlineLevel="0" collapsed="false">
      <c r="A177" s="229"/>
      <c r="B177" s="229"/>
      <c r="C177" s="229"/>
      <c r="D177" s="240" t="n">
        <v>177</v>
      </c>
      <c r="E177" s="241" t="n">
        <v>186</v>
      </c>
      <c r="F177" s="240" t="n">
        <v>1810</v>
      </c>
      <c r="G177" s="229"/>
      <c r="H177" s="229"/>
      <c r="I177" s="242" t="n">
        <v>88000</v>
      </c>
      <c r="J177" s="169" t="n">
        <v>17600</v>
      </c>
      <c r="K177" s="243" t="n">
        <v>0.0236</v>
      </c>
      <c r="L177" s="243"/>
      <c r="M177" s="244" t="n">
        <v>17600</v>
      </c>
      <c r="N177" s="244" t="n">
        <v>17600</v>
      </c>
      <c r="O177" s="244"/>
      <c r="P177" s="244" t="n">
        <v>1760</v>
      </c>
      <c r="Q177" s="244" t="n">
        <v>1770</v>
      </c>
      <c r="R177" s="244" t="n">
        <v>17600</v>
      </c>
      <c r="S177" s="247"/>
      <c r="T177" s="247"/>
      <c r="U177" s="247"/>
    </row>
    <row r="178" customFormat="false" ht="15.75" hidden="false" customHeight="false" outlineLevel="0" collapsed="false">
      <c r="A178" s="229"/>
      <c r="B178" s="229"/>
      <c r="C178" s="229"/>
      <c r="D178" s="240" t="n">
        <v>178</v>
      </c>
      <c r="E178" s="241" t="n">
        <v>187</v>
      </c>
      <c r="F178" s="240" t="n">
        <v>1820</v>
      </c>
      <c r="G178" s="229"/>
      <c r="H178" s="229"/>
      <c r="I178" s="242" t="n">
        <v>88500</v>
      </c>
      <c r="J178" s="169" t="n">
        <v>17700</v>
      </c>
      <c r="K178" s="243" t="n">
        <v>0.0237</v>
      </c>
      <c r="L178" s="243"/>
      <c r="M178" s="244" t="n">
        <v>17700</v>
      </c>
      <c r="N178" s="244" t="n">
        <v>17700</v>
      </c>
      <c r="O178" s="244"/>
      <c r="P178" s="244" t="n">
        <v>1770</v>
      </c>
      <c r="Q178" s="244" t="n">
        <v>1780</v>
      </c>
      <c r="R178" s="244" t="n">
        <v>17700</v>
      </c>
      <c r="S178" s="247"/>
      <c r="T178" s="247"/>
      <c r="U178" s="247"/>
    </row>
    <row r="179" customFormat="false" ht="15.75" hidden="false" customHeight="false" outlineLevel="0" collapsed="false">
      <c r="A179" s="229"/>
      <c r="B179" s="229"/>
      <c r="C179" s="229"/>
      <c r="D179" s="240" t="n">
        <v>179</v>
      </c>
      <c r="E179" s="241" t="n">
        <v>188</v>
      </c>
      <c r="F179" s="240" t="n">
        <v>1830</v>
      </c>
      <c r="G179" s="229"/>
      <c r="H179" s="229"/>
      <c r="I179" s="242" t="n">
        <v>89000</v>
      </c>
      <c r="J179" s="169" t="n">
        <v>17800</v>
      </c>
      <c r="K179" s="243" t="n">
        <v>0.0238</v>
      </c>
      <c r="L179" s="243"/>
      <c r="M179" s="244" t="n">
        <v>17800</v>
      </c>
      <c r="N179" s="244" t="n">
        <v>17800</v>
      </c>
      <c r="O179" s="244"/>
      <c r="P179" s="244" t="n">
        <v>1780</v>
      </c>
      <c r="Q179" s="244" t="n">
        <v>1790</v>
      </c>
      <c r="R179" s="244" t="n">
        <v>17800</v>
      </c>
      <c r="S179" s="247"/>
      <c r="T179" s="247"/>
      <c r="U179" s="247"/>
    </row>
    <row r="180" customFormat="false" ht="15.75" hidden="false" customHeight="false" outlineLevel="0" collapsed="false">
      <c r="A180" s="229"/>
      <c r="B180" s="229"/>
      <c r="C180" s="229"/>
      <c r="D180" s="240" t="n">
        <v>180</v>
      </c>
      <c r="E180" s="241" t="n">
        <v>189</v>
      </c>
      <c r="F180" s="240" t="n">
        <v>1840</v>
      </c>
      <c r="G180" s="229"/>
      <c r="H180" s="229"/>
      <c r="I180" s="242" t="n">
        <v>89500</v>
      </c>
      <c r="J180" s="169" t="n">
        <v>17900</v>
      </c>
      <c r="K180" s="243" t="n">
        <v>0.0239</v>
      </c>
      <c r="L180" s="243"/>
      <c r="M180" s="244" t="n">
        <v>17900</v>
      </c>
      <c r="N180" s="244" t="n">
        <v>17900</v>
      </c>
      <c r="O180" s="244"/>
      <c r="P180" s="244" t="n">
        <v>1790</v>
      </c>
      <c r="Q180" s="244" t="n">
        <v>1800</v>
      </c>
      <c r="R180" s="244" t="n">
        <v>17900</v>
      </c>
      <c r="S180" s="247"/>
      <c r="T180" s="247"/>
      <c r="U180" s="247"/>
    </row>
    <row r="181" customFormat="false" ht="15.75" hidden="false" customHeight="false" outlineLevel="0" collapsed="false">
      <c r="A181" s="229"/>
      <c r="B181" s="229"/>
      <c r="C181" s="229"/>
      <c r="D181" s="240" t="n">
        <v>181</v>
      </c>
      <c r="E181" s="241" t="n">
        <v>190</v>
      </c>
      <c r="F181" s="240" t="n">
        <v>1850</v>
      </c>
      <c r="G181" s="229"/>
      <c r="H181" s="229"/>
      <c r="I181" s="242" t="n">
        <v>90000</v>
      </c>
      <c r="J181" s="169" t="n">
        <v>18000</v>
      </c>
      <c r="K181" s="243" t="n">
        <v>0.024</v>
      </c>
      <c r="L181" s="243"/>
      <c r="M181" s="244" t="n">
        <v>18000</v>
      </c>
      <c r="N181" s="244" t="n">
        <v>18000</v>
      </c>
      <c r="O181" s="244"/>
      <c r="P181" s="244" t="n">
        <v>1800</v>
      </c>
      <c r="Q181" s="244" t="n">
        <v>1810</v>
      </c>
      <c r="R181" s="244" t="n">
        <v>18000</v>
      </c>
      <c r="S181" s="247"/>
      <c r="T181" s="247"/>
      <c r="U181" s="247"/>
    </row>
    <row r="182" customFormat="false" ht="15.75" hidden="false" customHeight="false" outlineLevel="0" collapsed="false">
      <c r="A182" s="229"/>
      <c r="B182" s="229"/>
      <c r="C182" s="229"/>
      <c r="D182" s="240" t="n">
        <v>182</v>
      </c>
      <c r="E182" s="241" t="n">
        <v>191</v>
      </c>
      <c r="F182" s="240" t="n">
        <v>1860</v>
      </c>
      <c r="G182" s="229"/>
      <c r="H182" s="229"/>
      <c r="I182" s="242" t="n">
        <v>90500</v>
      </c>
      <c r="J182" s="169" t="n">
        <v>18100</v>
      </c>
      <c r="K182" s="243" t="n">
        <v>0.0241</v>
      </c>
      <c r="L182" s="243"/>
      <c r="M182" s="244" t="n">
        <v>18100</v>
      </c>
      <c r="N182" s="244" t="n">
        <v>18100</v>
      </c>
      <c r="O182" s="244"/>
      <c r="P182" s="244" t="n">
        <v>1810</v>
      </c>
      <c r="Q182" s="244" t="n">
        <v>1820</v>
      </c>
      <c r="R182" s="244" t="n">
        <v>18100</v>
      </c>
      <c r="S182" s="247"/>
      <c r="T182" s="247"/>
      <c r="U182" s="247"/>
    </row>
    <row r="183" customFormat="false" ht="15.75" hidden="false" customHeight="false" outlineLevel="0" collapsed="false">
      <c r="A183" s="229"/>
      <c r="B183" s="229"/>
      <c r="C183" s="229"/>
      <c r="D183" s="240" t="n">
        <v>183</v>
      </c>
      <c r="E183" s="241" t="n">
        <v>192</v>
      </c>
      <c r="F183" s="240" t="n">
        <v>1870</v>
      </c>
      <c r="G183" s="229"/>
      <c r="H183" s="229"/>
      <c r="I183" s="242" t="n">
        <v>91000</v>
      </c>
      <c r="J183" s="169" t="n">
        <v>18200</v>
      </c>
      <c r="K183" s="243" t="n">
        <v>0.0242</v>
      </c>
      <c r="L183" s="243"/>
      <c r="M183" s="244" t="n">
        <v>18200</v>
      </c>
      <c r="N183" s="244" t="n">
        <v>18200</v>
      </c>
      <c r="O183" s="244"/>
      <c r="P183" s="244" t="n">
        <v>1820</v>
      </c>
      <c r="Q183" s="244" t="n">
        <v>1830</v>
      </c>
      <c r="R183" s="244" t="n">
        <v>18200</v>
      </c>
      <c r="S183" s="247"/>
      <c r="T183" s="247"/>
      <c r="U183" s="247"/>
    </row>
    <row r="184" customFormat="false" ht="15.75" hidden="false" customHeight="false" outlineLevel="0" collapsed="false">
      <c r="A184" s="229"/>
      <c r="B184" s="229"/>
      <c r="C184" s="229"/>
      <c r="D184" s="240" t="n">
        <v>184</v>
      </c>
      <c r="E184" s="241" t="n">
        <v>193</v>
      </c>
      <c r="F184" s="240" t="n">
        <v>1880</v>
      </c>
      <c r="G184" s="229"/>
      <c r="H184" s="229"/>
      <c r="I184" s="242" t="n">
        <v>91500</v>
      </c>
      <c r="J184" s="169" t="n">
        <v>18300</v>
      </c>
      <c r="K184" s="243" t="n">
        <v>0.0243</v>
      </c>
      <c r="L184" s="243"/>
      <c r="M184" s="244" t="n">
        <v>18300</v>
      </c>
      <c r="N184" s="244" t="n">
        <v>18300</v>
      </c>
      <c r="O184" s="244"/>
      <c r="P184" s="244" t="n">
        <v>1830</v>
      </c>
      <c r="Q184" s="244" t="n">
        <v>1840</v>
      </c>
      <c r="R184" s="244" t="n">
        <v>18300</v>
      </c>
      <c r="S184" s="247"/>
      <c r="T184" s="247"/>
      <c r="U184" s="247"/>
    </row>
    <row r="185" customFormat="false" ht="15.75" hidden="false" customHeight="false" outlineLevel="0" collapsed="false">
      <c r="A185" s="229"/>
      <c r="B185" s="229"/>
      <c r="C185" s="229"/>
      <c r="D185" s="240" t="n">
        <v>185</v>
      </c>
      <c r="E185" s="241" t="n">
        <v>194</v>
      </c>
      <c r="F185" s="240" t="n">
        <v>1890</v>
      </c>
      <c r="G185" s="229"/>
      <c r="H185" s="229"/>
      <c r="I185" s="242" t="n">
        <v>92000</v>
      </c>
      <c r="J185" s="169" t="n">
        <v>18400</v>
      </c>
      <c r="K185" s="243" t="n">
        <v>0.0244</v>
      </c>
      <c r="L185" s="243"/>
      <c r="M185" s="244" t="n">
        <v>18400</v>
      </c>
      <c r="N185" s="244" t="n">
        <v>18400</v>
      </c>
      <c r="O185" s="244"/>
      <c r="P185" s="244" t="n">
        <v>1840</v>
      </c>
      <c r="Q185" s="244" t="n">
        <v>1850</v>
      </c>
      <c r="R185" s="244" t="n">
        <v>18400</v>
      </c>
      <c r="S185" s="247"/>
      <c r="T185" s="247"/>
      <c r="U185" s="247"/>
    </row>
    <row r="186" customFormat="false" ht="15.75" hidden="false" customHeight="false" outlineLevel="0" collapsed="false">
      <c r="A186" s="229"/>
      <c r="B186" s="229"/>
      <c r="C186" s="229"/>
      <c r="D186" s="240" t="n">
        <v>186</v>
      </c>
      <c r="E186" s="241" t="n">
        <v>195</v>
      </c>
      <c r="F186" s="240" t="n">
        <v>1900</v>
      </c>
      <c r="G186" s="229"/>
      <c r="H186" s="229"/>
      <c r="I186" s="242" t="n">
        <v>92500</v>
      </c>
      <c r="J186" s="169" t="n">
        <v>18500</v>
      </c>
      <c r="K186" s="243" t="n">
        <v>0.0245</v>
      </c>
      <c r="L186" s="243"/>
      <c r="M186" s="244" t="n">
        <v>18500</v>
      </c>
      <c r="N186" s="244" t="n">
        <v>18500</v>
      </c>
      <c r="O186" s="244"/>
      <c r="P186" s="244" t="n">
        <v>1850</v>
      </c>
      <c r="Q186" s="244" t="n">
        <v>1860</v>
      </c>
      <c r="R186" s="244" t="n">
        <v>18500</v>
      </c>
      <c r="S186" s="247"/>
      <c r="T186" s="247"/>
      <c r="U186" s="247"/>
    </row>
    <row r="187" customFormat="false" ht="15.75" hidden="false" customHeight="false" outlineLevel="0" collapsed="false">
      <c r="A187" s="229"/>
      <c r="B187" s="229"/>
      <c r="C187" s="229"/>
      <c r="D187" s="240" t="n">
        <v>187</v>
      </c>
      <c r="E187" s="241" t="n">
        <v>196</v>
      </c>
      <c r="F187" s="240" t="n">
        <v>1910</v>
      </c>
      <c r="G187" s="229"/>
      <c r="H187" s="229"/>
      <c r="I187" s="242" t="n">
        <v>93000</v>
      </c>
      <c r="J187" s="169" t="n">
        <v>18600</v>
      </c>
      <c r="K187" s="243" t="n">
        <v>0.0246</v>
      </c>
      <c r="L187" s="243"/>
      <c r="M187" s="244" t="n">
        <v>18600</v>
      </c>
      <c r="N187" s="244" t="n">
        <v>18600</v>
      </c>
      <c r="O187" s="244"/>
      <c r="P187" s="244" t="n">
        <v>1860</v>
      </c>
      <c r="Q187" s="244" t="n">
        <v>1870</v>
      </c>
      <c r="R187" s="244" t="n">
        <v>18600</v>
      </c>
      <c r="S187" s="247"/>
      <c r="T187" s="247"/>
      <c r="U187" s="247"/>
    </row>
    <row r="188" customFormat="false" ht="15.75" hidden="false" customHeight="false" outlineLevel="0" collapsed="false">
      <c r="A188" s="229"/>
      <c r="B188" s="229"/>
      <c r="C188" s="229"/>
      <c r="D188" s="240" t="n">
        <v>188</v>
      </c>
      <c r="E188" s="241" t="n">
        <v>197</v>
      </c>
      <c r="F188" s="240" t="n">
        <v>1920</v>
      </c>
      <c r="G188" s="229"/>
      <c r="H188" s="229"/>
      <c r="I188" s="242" t="n">
        <v>93500</v>
      </c>
      <c r="J188" s="169" t="n">
        <v>18700</v>
      </c>
      <c r="K188" s="243" t="n">
        <v>0.0247</v>
      </c>
      <c r="L188" s="243"/>
      <c r="M188" s="244" t="n">
        <v>18700</v>
      </c>
      <c r="N188" s="244" t="n">
        <v>18700</v>
      </c>
      <c r="O188" s="244"/>
      <c r="P188" s="244" t="n">
        <v>1870</v>
      </c>
      <c r="Q188" s="244" t="n">
        <v>1880</v>
      </c>
      <c r="R188" s="244" t="n">
        <v>18700</v>
      </c>
      <c r="S188" s="247"/>
      <c r="T188" s="247"/>
      <c r="U188" s="247"/>
    </row>
    <row r="189" customFormat="false" ht="15.75" hidden="false" customHeight="false" outlineLevel="0" collapsed="false">
      <c r="A189" s="229"/>
      <c r="B189" s="229"/>
      <c r="C189" s="229"/>
      <c r="D189" s="240" t="n">
        <v>189</v>
      </c>
      <c r="E189" s="241" t="n">
        <v>198</v>
      </c>
      <c r="F189" s="240" t="n">
        <v>1930</v>
      </c>
      <c r="G189" s="229"/>
      <c r="H189" s="229"/>
      <c r="I189" s="242" t="n">
        <v>94000</v>
      </c>
      <c r="J189" s="169" t="n">
        <v>18800</v>
      </c>
      <c r="K189" s="243" t="n">
        <v>0.0248</v>
      </c>
      <c r="L189" s="243"/>
      <c r="M189" s="244" t="n">
        <v>18800</v>
      </c>
      <c r="N189" s="244" t="n">
        <v>18800</v>
      </c>
      <c r="O189" s="244"/>
      <c r="P189" s="244" t="n">
        <v>1880</v>
      </c>
      <c r="Q189" s="244" t="n">
        <v>1890</v>
      </c>
      <c r="R189" s="244" t="n">
        <v>18800</v>
      </c>
      <c r="S189" s="247"/>
      <c r="T189" s="247"/>
      <c r="U189" s="247"/>
    </row>
    <row r="190" customFormat="false" ht="15.75" hidden="false" customHeight="false" outlineLevel="0" collapsed="false">
      <c r="A190" s="229"/>
      <c r="B190" s="229"/>
      <c r="C190" s="229"/>
      <c r="D190" s="240" t="n">
        <v>190</v>
      </c>
      <c r="E190" s="241" t="n">
        <v>199</v>
      </c>
      <c r="F190" s="240" t="n">
        <v>1940</v>
      </c>
      <c r="G190" s="229"/>
      <c r="H190" s="229"/>
      <c r="I190" s="242" t="n">
        <v>94500</v>
      </c>
      <c r="J190" s="169" t="n">
        <v>18900</v>
      </c>
      <c r="K190" s="243" t="n">
        <v>0.0249</v>
      </c>
      <c r="L190" s="243"/>
      <c r="M190" s="244" t="n">
        <v>18900</v>
      </c>
      <c r="N190" s="244" t="n">
        <v>18900</v>
      </c>
      <c r="O190" s="244"/>
      <c r="P190" s="244" t="n">
        <v>1890</v>
      </c>
      <c r="Q190" s="244" t="n">
        <v>1900</v>
      </c>
      <c r="R190" s="244" t="n">
        <v>18900</v>
      </c>
      <c r="S190" s="247"/>
      <c r="T190" s="247"/>
      <c r="U190" s="247"/>
    </row>
    <row r="191" customFormat="false" ht="15.75" hidden="false" customHeight="false" outlineLevel="0" collapsed="false">
      <c r="A191" s="229"/>
      <c r="B191" s="229"/>
      <c r="C191" s="229"/>
      <c r="D191" s="240" t="n">
        <v>191</v>
      </c>
      <c r="E191" s="241" t="n">
        <v>200</v>
      </c>
      <c r="F191" s="240" t="n">
        <v>1950</v>
      </c>
      <c r="G191" s="229"/>
      <c r="H191" s="229"/>
      <c r="I191" s="242" t="n">
        <v>95000</v>
      </c>
      <c r="J191" s="169" t="n">
        <v>19000</v>
      </c>
      <c r="K191" s="243" t="n">
        <v>0.025</v>
      </c>
      <c r="L191" s="243"/>
      <c r="M191" s="244" t="n">
        <v>19000</v>
      </c>
      <c r="N191" s="244" t="n">
        <v>19000</v>
      </c>
      <c r="O191" s="244"/>
      <c r="P191" s="244" t="n">
        <v>1900</v>
      </c>
      <c r="Q191" s="244" t="n">
        <v>1910</v>
      </c>
      <c r="R191" s="244" t="n">
        <v>19000</v>
      </c>
      <c r="S191" s="247"/>
      <c r="T191" s="247"/>
      <c r="U191" s="247"/>
    </row>
    <row r="192" customFormat="false" ht="15.75" hidden="false" customHeight="false" outlineLevel="0" collapsed="false">
      <c r="A192" s="229"/>
      <c r="B192" s="229"/>
      <c r="C192" s="229"/>
      <c r="D192" s="240" t="n">
        <v>192</v>
      </c>
      <c r="E192" s="241" t="n">
        <v>201</v>
      </c>
      <c r="F192" s="240" t="n">
        <v>1960</v>
      </c>
      <c r="G192" s="229"/>
      <c r="H192" s="229"/>
      <c r="I192" s="242" t="n">
        <v>95500</v>
      </c>
      <c r="J192" s="169" t="n">
        <v>19100</v>
      </c>
      <c r="K192" s="243" t="n">
        <v>0.0251</v>
      </c>
      <c r="L192" s="243"/>
      <c r="M192" s="244" t="n">
        <v>19100</v>
      </c>
      <c r="N192" s="244" t="n">
        <v>19100</v>
      </c>
      <c r="O192" s="244"/>
      <c r="P192" s="244" t="n">
        <v>1910</v>
      </c>
      <c r="Q192" s="244" t="n">
        <v>1920</v>
      </c>
      <c r="R192" s="244" t="n">
        <v>19100</v>
      </c>
      <c r="S192" s="247"/>
      <c r="T192" s="247"/>
      <c r="U192" s="247"/>
    </row>
    <row r="193" customFormat="false" ht="15.75" hidden="false" customHeight="false" outlineLevel="0" collapsed="false">
      <c r="A193" s="229"/>
      <c r="B193" s="229"/>
      <c r="C193" s="229"/>
      <c r="D193" s="240" t="n">
        <v>193</v>
      </c>
      <c r="E193" s="241" t="n">
        <v>202</v>
      </c>
      <c r="F193" s="240" t="n">
        <v>1970</v>
      </c>
      <c r="G193" s="229"/>
      <c r="H193" s="229"/>
      <c r="I193" s="242" t="n">
        <v>96000</v>
      </c>
      <c r="J193" s="169" t="n">
        <v>19200</v>
      </c>
      <c r="K193" s="243" t="n">
        <v>0.0252</v>
      </c>
      <c r="L193" s="243"/>
      <c r="M193" s="244" t="n">
        <v>19200</v>
      </c>
      <c r="N193" s="244" t="n">
        <v>19200</v>
      </c>
      <c r="O193" s="244"/>
      <c r="P193" s="244" t="n">
        <v>1920</v>
      </c>
      <c r="Q193" s="244" t="n">
        <v>1930</v>
      </c>
      <c r="R193" s="244" t="n">
        <v>19200</v>
      </c>
      <c r="S193" s="247"/>
      <c r="T193" s="247"/>
      <c r="U193" s="247"/>
    </row>
    <row r="194" customFormat="false" ht="15.75" hidden="false" customHeight="false" outlineLevel="0" collapsed="false">
      <c r="A194" s="229"/>
      <c r="B194" s="229"/>
      <c r="C194" s="229"/>
      <c r="D194" s="240" t="n">
        <v>194</v>
      </c>
      <c r="E194" s="241" t="n">
        <v>203</v>
      </c>
      <c r="F194" s="240" t="n">
        <v>1980</v>
      </c>
      <c r="G194" s="229"/>
      <c r="H194" s="229"/>
      <c r="I194" s="242" t="n">
        <v>96500</v>
      </c>
      <c r="J194" s="169" t="n">
        <v>19300</v>
      </c>
      <c r="K194" s="243" t="n">
        <v>0.0253</v>
      </c>
      <c r="L194" s="243"/>
      <c r="M194" s="244" t="n">
        <v>19300</v>
      </c>
      <c r="N194" s="244" t="n">
        <v>19300</v>
      </c>
      <c r="O194" s="244"/>
      <c r="P194" s="244" t="n">
        <v>1930</v>
      </c>
      <c r="Q194" s="244" t="n">
        <v>1940</v>
      </c>
      <c r="R194" s="244" t="n">
        <v>19300</v>
      </c>
      <c r="S194" s="247"/>
      <c r="T194" s="247"/>
      <c r="U194" s="247"/>
    </row>
    <row r="195" customFormat="false" ht="15.75" hidden="false" customHeight="false" outlineLevel="0" collapsed="false">
      <c r="A195" s="229"/>
      <c r="B195" s="229"/>
      <c r="C195" s="229"/>
      <c r="D195" s="240" t="n">
        <v>195</v>
      </c>
      <c r="E195" s="241" t="n">
        <v>204</v>
      </c>
      <c r="F195" s="240" t="n">
        <v>1990</v>
      </c>
      <c r="G195" s="229"/>
      <c r="H195" s="229"/>
      <c r="I195" s="242" t="n">
        <v>97000</v>
      </c>
      <c r="J195" s="169" t="n">
        <v>19400</v>
      </c>
      <c r="K195" s="243" t="n">
        <v>0.0254</v>
      </c>
      <c r="L195" s="243"/>
      <c r="M195" s="244" t="n">
        <v>19400</v>
      </c>
      <c r="N195" s="244" t="n">
        <v>19400</v>
      </c>
      <c r="O195" s="244"/>
      <c r="P195" s="244" t="n">
        <v>1940</v>
      </c>
      <c r="Q195" s="244" t="n">
        <v>1950</v>
      </c>
      <c r="R195" s="244" t="n">
        <v>19400</v>
      </c>
      <c r="S195" s="247"/>
      <c r="T195" s="247"/>
      <c r="U195" s="247"/>
    </row>
    <row r="196" customFormat="false" ht="15.75" hidden="false" customHeight="false" outlineLevel="0" collapsed="false">
      <c r="A196" s="229"/>
      <c r="B196" s="229"/>
      <c r="C196" s="229"/>
      <c r="D196" s="240" t="n">
        <v>196</v>
      </c>
      <c r="E196" s="241" t="n">
        <v>205</v>
      </c>
      <c r="F196" s="240" t="n">
        <v>2000</v>
      </c>
      <c r="G196" s="229"/>
      <c r="H196" s="229"/>
      <c r="I196" s="242" t="n">
        <v>97500</v>
      </c>
      <c r="J196" s="169" t="n">
        <v>19500</v>
      </c>
      <c r="K196" s="243" t="n">
        <v>0.0255</v>
      </c>
      <c r="L196" s="243"/>
      <c r="M196" s="244" t="n">
        <v>19500</v>
      </c>
      <c r="N196" s="244" t="n">
        <v>19500</v>
      </c>
      <c r="O196" s="244"/>
      <c r="P196" s="244" t="n">
        <v>1950</v>
      </c>
      <c r="Q196" s="244" t="n">
        <v>1960</v>
      </c>
      <c r="R196" s="244" t="n">
        <v>19500</v>
      </c>
      <c r="S196" s="247"/>
      <c r="T196" s="247"/>
      <c r="U196" s="247"/>
    </row>
    <row r="197" customFormat="false" ht="15.75" hidden="false" customHeight="false" outlineLevel="0" collapsed="false">
      <c r="A197" s="229"/>
      <c r="B197" s="229"/>
      <c r="C197" s="229"/>
      <c r="D197" s="240" t="n">
        <v>197</v>
      </c>
      <c r="E197" s="241" t="n">
        <v>206</v>
      </c>
      <c r="F197" s="240" t="n">
        <v>2010</v>
      </c>
      <c r="G197" s="229"/>
      <c r="H197" s="229"/>
      <c r="I197" s="242" t="n">
        <v>98000</v>
      </c>
      <c r="J197" s="169" t="n">
        <v>19600</v>
      </c>
      <c r="K197" s="243" t="n">
        <v>0.0256</v>
      </c>
      <c r="L197" s="243"/>
      <c r="M197" s="244" t="n">
        <v>19600</v>
      </c>
      <c r="N197" s="244" t="n">
        <v>19600</v>
      </c>
      <c r="O197" s="244"/>
      <c r="P197" s="244" t="n">
        <v>1960</v>
      </c>
      <c r="Q197" s="244" t="n">
        <v>1970</v>
      </c>
      <c r="R197" s="244" t="n">
        <v>19600</v>
      </c>
      <c r="S197" s="247"/>
      <c r="T197" s="247"/>
      <c r="U197" s="247"/>
    </row>
    <row r="198" customFormat="false" ht="15.75" hidden="false" customHeight="false" outlineLevel="0" collapsed="false">
      <c r="A198" s="229"/>
      <c r="B198" s="229"/>
      <c r="C198" s="229"/>
      <c r="D198" s="240" t="n">
        <v>198</v>
      </c>
      <c r="E198" s="241" t="n">
        <v>207</v>
      </c>
      <c r="F198" s="240" t="n">
        <v>2020</v>
      </c>
      <c r="G198" s="229"/>
      <c r="H198" s="229"/>
      <c r="I198" s="242" t="n">
        <v>98500</v>
      </c>
      <c r="J198" s="169" t="n">
        <v>19700</v>
      </c>
      <c r="K198" s="243" t="n">
        <v>0.0257</v>
      </c>
      <c r="L198" s="243"/>
      <c r="M198" s="244" t="n">
        <v>19700</v>
      </c>
      <c r="N198" s="244" t="n">
        <v>19700</v>
      </c>
      <c r="O198" s="244"/>
      <c r="P198" s="244" t="n">
        <v>1970</v>
      </c>
      <c r="Q198" s="244" t="n">
        <v>1980</v>
      </c>
      <c r="R198" s="244" t="n">
        <v>19700</v>
      </c>
      <c r="S198" s="247"/>
      <c r="T198" s="247"/>
      <c r="U198" s="247"/>
    </row>
    <row r="199" customFormat="false" ht="15.75" hidden="false" customHeight="false" outlineLevel="0" collapsed="false">
      <c r="A199" s="229"/>
      <c r="B199" s="229"/>
      <c r="C199" s="229"/>
      <c r="D199" s="240" t="n">
        <v>199</v>
      </c>
      <c r="E199" s="241" t="n">
        <v>208</v>
      </c>
      <c r="F199" s="240" t="n">
        <v>2030</v>
      </c>
      <c r="G199" s="229"/>
      <c r="H199" s="229"/>
      <c r="I199" s="242" t="n">
        <v>99000</v>
      </c>
      <c r="J199" s="169" t="n">
        <v>19800</v>
      </c>
      <c r="K199" s="243" t="n">
        <v>0.0258</v>
      </c>
      <c r="L199" s="243"/>
      <c r="M199" s="244" t="n">
        <v>19800</v>
      </c>
      <c r="N199" s="244" t="n">
        <v>19800</v>
      </c>
      <c r="O199" s="244"/>
      <c r="P199" s="244" t="n">
        <v>1980</v>
      </c>
      <c r="Q199" s="244" t="n">
        <v>1990</v>
      </c>
      <c r="R199" s="244" t="n">
        <v>19800</v>
      </c>
      <c r="S199" s="247"/>
      <c r="T199" s="247"/>
      <c r="U199" s="247"/>
    </row>
    <row r="200" customFormat="false" ht="15.75" hidden="false" customHeight="false" outlineLevel="0" collapsed="false">
      <c r="A200" s="229"/>
      <c r="B200" s="229"/>
      <c r="C200" s="229"/>
      <c r="D200" s="240" t="n">
        <v>200</v>
      </c>
      <c r="E200" s="241" t="n">
        <v>209</v>
      </c>
      <c r="F200" s="240" t="n">
        <v>2040</v>
      </c>
      <c r="G200" s="229"/>
      <c r="H200" s="229"/>
      <c r="I200" s="242" t="n">
        <v>99500</v>
      </c>
      <c r="J200" s="169" t="n">
        <v>19900</v>
      </c>
      <c r="K200" s="243" t="n">
        <v>0.0259</v>
      </c>
      <c r="L200" s="243"/>
      <c r="M200" s="244" t="n">
        <v>19900</v>
      </c>
      <c r="N200" s="244" t="n">
        <v>19900</v>
      </c>
      <c r="O200" s="244"/>
      <c r="P200" s="244" t="n">
        <v>1990</v>
      </c>
      <c r="Q200" s="244" t="n">
        <v>2000</v>
      </c>
      <c r="R200" s="244" t="n">
        <v>19900</v>
      </c>
      <c r="S200" s="247"/>
      <c r="T200" s="247"/>
      <c r="U200" s="247"/>
    </row>
    <row r="201" customFormat="false" ht="15.75" hidden="false" customHeight="false" outlineLevel="0" collapsed="false">
      <c r="A201" s="229"/>
      <c r="B201" s="229"/>
      <c r="C201" s="229"/>
      <c r="D201" s="240" t="n">
        <v>201</v>
      </c>
      <c r="E201" s="241" t="n">
        <v>210</v>
      </c>
      <c r="F201" s="240" t="n">
        <v>2050</v>
      </c>
      <c r="G201" s="229"/>
      <c r="H201" s="229"/>
      <c r="I201" s="242" t="n">
        <v>100000</v>
      </c>
      <c r="J201" s="169" t="n">
        <v>20000</v>
      </c>
      <c r="K201" s="243" t="n">
        <v>0.0260000000000001</v>
      </c>
      <c r="L201" s="243"/>
      <c r="M201" s="244" t="n">
        <v>20000</v>
      </c>
      <c r="N201" s="244" t="n">
        <v>20000</v>
      </c>
      <c r="O201" s="244"/>
      <c r="P201" s="244" t="n">
        <v>2000</v>
      </c>
      <c r="Q201" s="244" t="n">
        <v>2010</v>
      </c>
      <c r="R201" s="244" t="n">
        <v>20000</v>
      </c>
      <c r="S201" s="247"/>
      <c r="T201" s="247"/>
      <c r="U201" s="247"/>
    </row>
    <row r="202" customFormat="false" ht="15.75" hidden="false" customHeight="false" outlineLevel="0" collapsed="false">
      <c r="A202" s="229"/>
      <c r="B202" s="229"/>
      <c r="C202" s="229"/>
      <c r="D202" s="240" t="n">
        <v>202</v>
      </c>
      <c r="E202" s="241" t="n">
        <v>211</v>
      </c>
      <c r="F202" s="240" t="n">
        <v>2060</v>
      </c>
      <c r="G202" s="229"/>
      <c r="H202" s="229"/>
      <c r="I202" s="242" t="n">
        <v>100500</v>
      </c>
      <c r="J202" s="169" t="n">
        <v>20100</v>
      </c>
      <c r="K202" s="243" t="n">
        <v>0.0261000000000001</v>
      </c>
      <c r="L202" s="243"/>
      <c r="M202" s="244" t="n">
        <v>20100</v>
      </c>
      <c r="N202" s="244" t="n">
        <v>20100</v>
      </c>
      <c r="O202" s="244"/>
      <c r="P202" s="244" t="n">
        <v>2010</v>
      </c>
      <c r="Q202" s="244" t="n">
        <v>2020</v>
      </c>
      <c r="R202" s="244" t="n">
        <v>20100</v>
      </c>
      <c r="S202" s="247"/>
      <c r="T202" s="247"/>
      <c r="U202" s="247"/>
    </row>
    <row r="203" customFormat="false" ht="15.75" hidden="false" customHeight="false" outlineLevel="0" collapsed="false">
      <c r="A203" s="229"/>
      <c r="B203" s="229"/>
      <c r="C203" s="229"/>
      <c r="D203" s="240" t="n">
        <v>203</v>
      </c>
      <c r="E203" s="241" t="n">
        <v>212</v>
      </c>
      <c r="F203" s="240" t="n">
        <v>2070</v>
      </c>
      <c r="G203" s="229"/>
      <c r="H203" s="229"/>
      <c r="I203" s="242" t="n">
        <v>101000</v>
      </c>
      <c r="J203" s="169" t="n">
        <v>20200</v>
      </c>
      <c r="K203" s="243" t="n">
        <v>0.0262000000000001</v>
      </c>
      <c r="L203" s="243"/>
      <c r="M203" s="244" t="n">
        <v>20200</v>
      </c>
      <c r="N203" s="244" t="n">
        <v>20200</v>
      </c>
      <c r="O203" s="244"/>
      <c r="P203" s="244" t="n">
        <v>2020</v>
      </c>
      <c r="Q203" s="244" t="n">
        <v>2030</v>
      </c>
      <c r="R203" s="244" t="n">
        <v>20200</v>
      </c>
      <c r="S203" s="247"/>
      <c r="T203" s="247"/>
      <c r="U203" s="247"/>
    </row>
    <row r="204" customFormat="false" ht="15.75" hidden="false" customHeight="false" outlineLevel="0" collapsed="false">
      <c r="A204" s="229"/>
      <c r="B204" s="229"/>
      <c r="C204" s="229"/>
      <c r="D204" s="240" t="n">
        <v>204</v>
      </c>
      <c r="E204" s="241" t="n">
        <v>213</v>
      </c>
      <c r="F204" s="240" t="n">
        <v>2080</v>
      </c>
      <c r="G204" s="229"/>
      <c r="H204" s="229"/>
      <c r="I204" s="242" t="n">
        <v>101500</v>
      </c>
      <c r="J204" s="169" t="n">
        <v>20300</v>
      </c>
      <c r="K204" s="243" t="n">
        <v>0.0263</v>
      </c>
      <c r="L204" s="243"/>
      <c r="M204" s="244" t="n">
        <v>20300</v>
      </c>
      <c r="N204" s="244" t="n">
        <v>20300</v>
      </c>
      <c r="O204" s="244"/>
      <c r="P204" s="244" t="n">
        <v>2030</v>
      </c>
      <c r="Q204" s="244" t="n">
        <v>2040</v>
      </c>
      <c r="R204" s="244" t="n">
        <v>20300</v>
      </c>
      <c r="S204" s="247"/>
      <c r="T204" s="247"/>
      <c r="U204" s="247"/>
    </row>
    <row r="205" customFormat="false" ht="15.75" hidden="false" customHeight="false" outlineLevel="0" collapsed="false">
      <c r="A205" s="229"/>
      <c r="B205" s="229"/>
      <c r="C205" s="229"/>
      <c r="D205" s="240" t="n">
        <v>205</v>
      </c>
      <c r="E205" s="241" t="n">
        <v>214</v>
      </c>
      <c r="F205" s="240" t="n">
        <v>2090</v>
      </c>
      <c r="G205" s="229"/>
      <c r="H205" s="229"/>
      <c r="I205" s="242" t="n">
        <v>102000</v>
      </c>
      <c r="J205" s="169" t="n">
        <v>20400</v>
      </c>
      <c r="K205" s="243" t="n">
        <v>0.0264</v>
      </c>
      <c r="L205" s="243"/>
      <c r="M205" s="244" t="n">
        <v>20400</v>
      </c>
      <c r="N205" s="244" t="n">
        <v>20400</v>
      </c>
      <c r="O205" s="244"/>
      <c r="P205" s="244" t="n">
        <v>2040</v>
      </c>
      <c r="Q205" s="244" t="n">
        <v>2050</v>
      </c>
      <c r="R205" s="244" t="n">
        <v>20400</v>
      </c>
      <c r="S205" s="247"/>
      <c r="T205" s="247"/>
      <c r="U205" s="247"/>
    </row>
    <row r="206" customFormat="false" ht="15.75" hidden="false" customHeight="false" outlineLevel="0" collapsed="false">
      <c r="A206" s="229"/>
      <c r="B206" s="229"/>
      <c r="C206" s="229"/>
      <c r="D206" s="240" t="n">
        <v>206</v>
      </c>
      <c r="E206" s="241" t="n">
        <v>215</v>
      </c>
      <c r="F206" s="240" t="n">
        <v>2100</v>
      </c>
      <c r="G206" s="229"/>
      <c r="H206" s="229"/>
      <c r="I206" s="242" t="n">
        <v>102500</v>
      </c>
      <c r="J206" s="169" t="n">
        <v>20500</v>
      </c>
      <c r="K206" s="243" t="n">
        <v>0.0265000000000001</v>
      </c>
      <c r="L206" s="243"/>
      <c r="M206" s="244" t="n">
        <v>20500</v>
      </c>
      <c r="N206" s="244" t="n">
        <v>20500</v>
      </c>
      <c r="O206" s="244"/>
      <c r="P206" s="244" t="n">
        <v>2050</v>
      </c>
      <c r="Q206" s="244" t="n">
        <v>2060</v>
      </c>
      <c r="R206" s="244" t="n">
        <v>20500</v>
      </c>
      <c r="S206" s="247"/>
      <c r="T206" s="247"/>
      <c r="U206" s="247"/>
    </row>
    <row r="207" customFormat="false" ht="15.75" hidden="false" customHeight="false" outlineLevel="0" collapsed="false">
      <c r="A207" s="229"/>
      <c r="B207" s="229"/>
      <c r="C207" s="229"/>
      <c r="D207" s="240" t="n">
        <v>207</v>
      </c>
      <c r="E207" s="241" t="n">
        <v>216</v>
      </c>
      <c r="F207" s="240" t="n">
        <v>2110</v>
      </c>
      <c r="G207" s="229"/>
      <c r="H207" s="229"/>
      <c r="I207" s="242" t="n">
        <v>103000</v>
      </c>
      <c r="J207" s="169" t="n">
        <v>20600</v>
      </c>
      <c r="K207" s="243" t="n">
        <v>0.0266000000000001</v>
      </c>
      <c r="L207" s="243"/>
      <c r="M207" s="244" t="n">
        <v>20600</v>
      </c>
      <c r="N207" s="244" t="n">
        <v>20600</v>
      </c>
      <c r="O207" s="244"/>
      <c r="P207" s="244" t="n">
        <v>2060</v>
      </c>
      <c r="Q207" s="244" t="n">
        <v>2070</v>
      </c>
      <c r="R207" s="244" t="n">
        <v>20600</v>
      </c>
      <c r="S207" s="247"/>
      <c r="T207" s="247"/>
      <c r="U207" s="247"/>
    </row>
    <row r="208" customFormat="false" ht="15.75" hidden="false" customHeight="false" outlineLevel="0" collapsed="false">
      <c r="A208" s="229"/>
      <c r="B208" s="229"/>
      <c r="C208" s="229"/>
      <c r="D208" s="240" t="n">
        <v>208</v>
      </c>
      <c r="E208" s="241" t="n">
        <v>217</v>
      </c>
      <c r="F208" s="240" t="n">
        <v>2120</v>
      </c>
      <c r="G208" s="229"/>
      <c r="H208" s="229"/>
      <c r="I208" s="242" t="n">
        <v>103500</v>
      </c>
      <c r="J208" s="169" t="n">
        <v>20700</v>
      </c>
      <c r="K208" s="243" t="n">
        <v>0.0267000000000001</v>
      </c>
      <c r="L208" s="243"/>
      <c r="M208" s="244" t="n">
        <v>20700</v>
      </c>
      <c r="N208" s="244" t="n">
        <v>20700</v>
      </c>
      <c r="O208" s="244"/>
      <c r="P208" s="244" t="n">
        <v>2070</v>
      </c>
      <c r="Q208" s="244" t="n">
        <v>2080</v>
      </c>
      <c r="R208" s="244" t="n">
        <v>20700</v>
      </c>
      <c r="S208" s="247"/>
      <c r="T208" s="247"/>
      <c r="U208" s="247"/>
    </row>
    <row r="209" customFormat="false" ht="15.75" hidden="false" customHeight="false" outlineLevel="0" collapsed="false">
      <c r="A209" s="229"/>
      <c r="B209" s="229"/>
      <c r="C209" s="229"/>
      <c r="D209" s="240" t="n">
        <v>209</v>
      </c>
      <c r="E209" s="241" t="n">
        <v>218</v>
      </c>
      <c r="F209" s="240" t="n">
        <v>2130</v>
      </c>
      <c r="G209" s="229"/>
      <c r="H209" s="229"/>
      <c r="I209" s="242" t="n">
        <v>104000</v>
      </c>
      <c r="J209" s="169" t="n">
        <v>20800</v>
      </c>
      <c r="K209" s="243" t="n">
        <v>0.0268000000000001</v>
      </c>
      <c r="L209" s="243"/>
      <c r="M209" s="244" t="n">
        <v>20800</v>
      </c>
      <c r="N209" s="244" t="n">
        <v>20800</v>
      </c>
      <c r="O209" s="244"/>
      <c r="P209" s="244" t="n">
        <v>2080</v>
      </c>
      <c r="Q209" s="244" t="n">
        <v>2090</v>
      </c>
      <c r="R209" s="244" t="n">
        <v>20800</v>
      </c>
      <c r="S209" s="247"/>
      <c r="T209" s="247"/>
      <c r="U209" s="247"/>
    </row>
    <row r="210" customFormat="false" ht="15.75" hidden="false" customHeight="false" outlineLevel="0" collapsed="false">
      <c r="A210" s="229"/>
      <c r="B210" s="229"/>
      <c r="C210" s="229"/>
      <c r="D210" s="240" t="n">
        <v>210</v>
      </c>
      <c r="E210" s="241" t="n">
        <v>219</v>
      </c>
      <c r="F210" s="240" t="n">
        <v>2140</v>
      </c>
      <c r="G210" s="229"/>
      <c r="H210" s="229"/>
      <c r="I210" s="242" t="n">
        <v>104500</v>
      </c>
      <c r="J210" s="169" t="n">
        <v>20900</v>
      </c>
      <c r="K210" s="243" t="n">
        <v>0.0269000000000001</v>
      </c>
      <c r="L210" s="243"/>
      <c r="M210" s="244" t="n">
        <v>20900</v>
      </c>
      <c r="N210" s="244" t="n">
        <v>20900</v>
      </c>
      <c r="O210" s="244"/>
      <c r="P210" s="244" t="n">
        <v>2090</v>
      </c>
      <c r="Q210" s="244" t="n">
        <v>2100</v>
      </c>
      <c r="R210" s="244" t="n">
        <v>20900</v>
      </c>
      <c r="S210" s="247"/>
      <c r="T210" s="247"/>
      <c r="U210" s="247"/>
    </row>
    <row r="211" customFormat="false" ht="15.75" hidden="false" customHeight="false" outlineLevel="0" collapsed="false">
      <c r="A211" s="229"/>
      <c r="B211" s="229"/>
      <c r="C211" s="229"/>
      <c r="D211" s="240" t="n">
        <v>211</v>
      </c>
      <c r="E211" s="241" t="n">
        <v>220</v>
      </c>
      <c r="F211" s="240" t="n">
        <v>2150</v>
      </c>
      <c r="G211" s="229"/>
      <c r="H211" s="229"/>
      <c r="I211" s="242" t="n">
        <v>105000</v>
      </c>
      <c r="J211" s="169" t="n">
        <v>21000</v>
      </c>
      <c r="K211" s="243" t="n">
        <v>0.0270000000000001</v>
      </c>
      <c r="L211" s="243"/>
      <c r="M211" s="244" t="n">
        <v>21000</v>
      </c>
      <c r="N211" s="244" t="n">
        <v>21000</v>
      </c>
      <c r="O211" s="244"/>
      <c r="P211" s="244" t="n">
        <v>2100</v>
      </c>
      <c r="Q211" s="244" t="n">
        <v>2110</v>
      </c>
      <c r="R211" s="244" t="n">
        <v>21000</v>
      </c>
      <c r="S211" s="247"/>
      <c r="T211" s="247"/>
      <c r="U211" s="247"/>
    </row>
    <row r="212" customFormat="false" ht="15.75" hidden="false" customHeight="false" outlineLevel="0" collapsed="false">
      <c r="A212" s="229"/>
      <c r="B212" s="229"/>
      <c r="C212" s="229"/>
      <c r="D212" s="240" t="n">
        <v>212</v>
      </c>
      <c r="E212" s="241" t="n">
        <v>221</v>
      </c>
      <c r="F212" s="240" t="n">
        <v>2160</v>
      </c>
      <c r="G212" s="229"/>
      <c r="H212" s="229"/>
      <c r="I212" s="242" t="n">
        <v>105500</v>
      </c>
      <c r="J212" s="169" t="n">
        <v>21100</v>
      </c>
      <c r="K212" s="243" t="n">
        <v>0.0271000000000001</v>
      </c>
      <c r="L212" s="243"/>
      <c r="M212" s="244" t="n">
        <v>21100</v>
      </c>
      <c r="N212" s="244" t="n">
        <v>21100</v>
      </c>
      <c r="O212" s="244"/>
      <c r="P212" s="244" t="n">
        <v>2110</v>
      </c>
      <c r="Q212" s="244" t="n">
        <v>2120</v>
      </c>
      <c r="R212" s="244" t="n">
        <v>21100</v>
      </c>
      <c r="S212" s="247"/>
      <c r="T212" s="247"/>
      <c r="U212" s="247"/>
    </row>
    <row r="213" customFormat="false" ht="15.75" hidden="false" customHeight="false" outlineLevel="0" collapsed="false">
      <c r="A213" s="229"/>
      <c r="B213" s="229"/>
      <c r="C213" s="229"/>
      <c r="D213" s="240" t="n">
        <v>213</v>
      </c>
      <c r="E213" s="241" t="n">
        <v>222</v>
      </c>
      <c r="F213" s="240" t="n">
        <v>2170</v>
      </c>
      <c r="G213" s="229"/>
      <c r="H213" s="229"/>
      <c r="I213" s="242" t="n">
        <v>106000</v>
      </c>
      <c r="J213" s="169" t="n">
        <v>21200</v>
      </c>
      <c r="K213" s="243" t="n">
        <v>0.0272000000000001</v>
      </c>
      <c r="L213" s="243"/>
      <c r="M213" s="244" t="n">
        <v>21200</v>
      </c>
      <c r="N213" s="244" t="n">
        <v>21200</v>
      </c>
      <c r="O213" s="244"/>
      <c r="P213" s="244" t="n">
        <v>2120</v>
      </c>
      <c r="Q213" s="244" t="n">
        <v>2130</v>
      </c>
      <c r="R213" s="244" t="n">
        <v>21200</v>
      </c>
      <c r="S213" s="247"/>
      <c r="T213" s="247"/>
      <c r="U213" s="247"/>
    </row>
    <row r="214" customFormat="false" ht="15.75" hidden="false" customHeight="false" outlineLevel="0" collapsed="false">
      <c r="A214" s="229"/>
      <c r="B214" s="229"/>
      <c r="C214" s="229"/>
      <c r="D214" s="240" t="n">
        <v>214</v>
      </c>
      <c r="E214" s="241" t="n">
        <v>223</v>
      </c>
      <c r="F214" s="240" t="n">
        <v>2180</v>
      </c>
      <c r="G214" s="229"/>
      <c r="H214" s="229"/>
      <c r="I214" s="242" t="n">
        <v>106500</v>
      </c>
      <c r="J214" s="169" t="n">
        <v>21300</v>
      </c>
      <c r="K214" s="243" t="n">
        <v>0.0273000000000001</v>
      </c>
      <c r="L214" s="243"/>
      <c r="M214" s="244" t="n">
        <v>21300</v>
      </c>
      <c r="N214" s="244" t="n">
        <v>21300</v>
      </c>
      <c r="O214" s="244"/>
      <c r="P214" s="244" t="n">
        <v>2130</v>
      </c>
      <c r="Q214" s="244" t="n">
        <v>2140</v>
      </c>
      <c r="R214" s="244" t="n">
        <v>21300</v>
      </c>
      <c r="S214" s="247"/>
      <c r="T214" s="247"/>
      <c r="U214" s="247"/>
    </row>
    <row r="215" customFormat="false" ht="15.75" hidden="false" customHeight="false" outlineLevel="0" collapsed="false">
      <c r="A215" s="229"/>
      <c r="B215" s="229"/>
      <c r="C215" s="229"/>
      <c r="D215" s="240" t="n">
        <v>215</v>
      </c>
      <c r="E215" s="241" t="n">
        <v>224</v>
      </c>
      <c r="F215" s="240" t="n">
        <v>2190</v>
      </c>
      <c r="G215" s="229"/>
      <c r="H215" s="229"/>
      <c r="I215" s="242" t="n">
        <v>107000</v>
      </c>
      <c r="J215" s="169" t="n">
        <v>21400</v>
      </c>
      <c r="K215" s="243" t="n">
        <v>0.0274000000000001</v>
      </c>
      <c r="L215" s="243"/>
      <c r="M215" s="244" t="n">
        <v>21400</v>
      </c>
      <c r="N215" s="244" t="n">
        <v>21400</v>
      </c>
      <c r="O215" s="244"/>
      <c r="P215" s="244" t="n">
        <v>2140</v>
      </c>
      <c r="Q215" s="244" t="n">
        <v>2150</v>
      </c>
      <c r="R215" s="244" t="n">
        <v>21400</v>
      </c>
      <c r="S215" s="247"/>
      <c r="T215" s="247"/>
      <c r="U215" s="247"/>
    </row>
    <row r="216" customFormat="false" ht="15.75" hidden="false" customHeight="false" outlineLevel="0" collapsed="false">
      <c r="A216" s="229"/>
      <c r="B216" s="229"/>
      <c r="C216" s="229"/>
      <c r="D216" s="240" t="n">
        <v>216</v>
      </c>
      <c r="E216" s="241" t="n">
        <v>225</v>
      </c>
      <c r="F216" s="240" t="n">
        <v>2200</v>
      </c>
      <c r="G216" s="229"/>
      <c r="H216" s="229"/>
      <c r="I216" s="242" t="n">
        <v>107500</v>
      </c>
      <c r="J216" s="169" t="n">
        <v>21500</v>
      </c>
      <c r="K216" s="243" t="n">
        <v>0.0275000000000001</v>
      </c>
      <c r="L216" s="243"/>
      <c r="M216" s="244" t="n">
        <v>21500</v>
      </c>
      <c r="N216" s="244" t="n">
        <v>21500</v>
      </c>
      <c r="O216" s="244"/>
      <c r="P216" s="244" t="n">
        <v>2150</v>
      </c>
      <c r="Q216" s="244" t="n">
        <v>2160</v>
      </c>
      <c r="R216" s="244" t="n">
        <v>21500</v>
      </c>
      <c r="S216" s="247"/>
      <c r="T216" s="247"/>
      <c r="U216" s="247"/>
    </row>
    <row r="217" customFormat="false" ht="15.75" hidden="false" customHeight="false" outlineLevel="0" collapsed="false">
      <c r="A217" s="229"/>
      <c r="B217" s="229"/>
      <c r="C217" s="229"/>
      <c r="D217" s="240" t="n">
        <v>217</v>
      </c>
      <c r="E217" s="241" t="n">
        <v>226</v>
      </c>
      <c r="F217" s="240" t="n">
        <v>2210</v>
      </c>
      <c r="G217" s="229"/>
      <c r="H217" s="229"/>
      <c r="I217" s="242" t="n">
        <v>108000</v>
      </c>
      <c r="J217" s="169" t="n">
        <v>21600</v>
      </c>
      <c r="K217" s="243" t="n">
        <v>0.0276000000000001</v>
      </c>
      <c r="L217" s="243"/>
      <c r="M217" s="244" t="n">
        <v>21600</v>
      </c>
      <c r="N217" s="244" t="n">
        <v>21600</v>
      </c>
      <c r="O217" s="244"/>
      <c r="P217" s="244" t="n">
        <v>2160</v>
      </c>
      <c r="Q217" s="244" t="n">
        <v>2170</v>
      </c>
      <c r="R217" s="244" t="n">
        <v>21600</v>
      </c>
      <c r="S217" s="247"/>
      <c r="T217" s="247"/>
      <c r="U217" s="247"/>
    </row>
    <row r="218" customFormat="false" ht="15.75" hidden="false" customHeight="false" outlineLevel="0" collapsed="false">
      <c r="A218" s="229"/>
      <c r="B218" s="229"/>
      <c r="C218" s="229"/>
      <c r="D218" s="240" t="n">
        <v>218</v>
      </c>
      <c r="E218" s="241" t="n">
        <v>227</v>
      </c>
      <c r="F218" s="240" t="n">
        <v>2220</v>
      </c>
      <c r="G218" s="229"/>
      <c r="H218" s="229"/>
      <c r="I218" s="242" t="n">
        <v>108500</v>
      </c>
      <c r="J218" s="169" t="n">
        <v>21700</v>
      </c>
      <c r="K218" s="243" t="n">
        <v>0.0277000000000001</v>
      </c>
      <c r="L218" s="243"/>
      <c r="M218" s="244" t="n">
        <v>21700</v>
      </c>
      <c r="N218" s="244" t="n">
        <v>21700</v>
      </c>
      <c r="O218" s="244"/>
      <c r="P218" s="244" t="n">
        <v>2170</v>
      </c>
      <c r="Q218" s="244" t="n">
        <v>2180</v>
      </c>
      <c r="R218" s="244" t="n">
        <v>21700</v>
      </c>
      <c r="S218" s="247"/>
      <c r="T218" s="247"/>
      <c r="U218" s="247"/>
    </row>
    <row r="219" customFormat="false" ht="15.75" hidden="false" customHeight="false" outlineLevel="0" collapsed="false">
      <c r="A219" s="229"/>
      <c r="B219" s="229"/>
      <c r="C219" s="229"/>
      <c r="D219" s="240" t="n">
        <v>219</v>
      </c>
      <c r="E219" s="241" t="n">
        <v>228</v>
      </c>
      <c r="F219" s="240" t="n">
        <v>2230</v>
      </c>
      <c r="G219" s="229"/>
      <c r="H219" s="229"/>
      <c r="I219" s="242" t="n">
        <v>109000</v>
      </c>
      <c r="J219" s="169" t="n">
        <v>21800</v>
      </c>
      <c r="K219" s="243" t="n">
        <v>0.0278000000000001</v>
      </c>
      <c r="L219" s="243"/>
      <c r="M219" s="244" t="n">
        <v>21800</v>
      </c>
      <c r="N219" s="244" t="n">
        <v>21800</v>
      </c>
      <c r="O219" s="244"/>
      <c r="P219" s="244" t="n">
        <v>2180</v>
      </c>
      <c r="Q219" s="244" t="n">
        <v>2190</v>
      </c>
      <c r="R219" s="244" t="n">
        <v>21800</v>
      </c>
      <c r="S219" s="247"/>
      <c r="T219" s="247"/>
      <c r="U219" s="247"/>
    </row>
    <row r="220" customFormat="false" ht="15.75" hidden="false" customHeight="false" outlineLevel="0" collapsed="false">
      <c r="A220" s="229"/>
      <c r="B220" s="229"/>
      <c r="C220" s="229"/>
      <c r="D220" s="240" t="n">
        <v>220</v>
      </c>
      <c r="E220" s="241" t="n">
        <v>229</v>
      </c>
      <c r="F220" s="240" t="n">
        <v>2240</v>
      </c>
      <c r="G220" s="229"/>
      <c r="H220" s="229"/>
      <c r="I220" s="242" t="n">
        <v>109500</v>
      </c>
      <c r="J220" s="169" t="n">
        <v>21900</v>
      </c>
      <c r="K220" s="243" t="n">
        <v>0.0279000000000001</v>
      </c>
      <c r="L220" s="243"/>
      <c r="M220" s="244" t="n">
        <v>21900</v>
      </c>
      <c r="N220" s="244" t="n">
        <v>21900</v>
      </c>
      <c r="O220" s="244"/>
      <c r="P220" s="244" t="n">
        <v>2190</v>
      </c>
      <c r="Q220" s="244" t="n">
        <v>2200</v>
      </c>
      <c r="R220" s="244" t="n">
        <v>21900</v>
      </c>
      <c r="S220" s="247"/>
      <c r="T220" s="247"/>
      <c r="U220" s="247"/>
    </row>
    <row r="221" customFormat="false" ht="15.75" hidden="false" customHeight="false" outlineLevel="0" collapsed="false">
      <c r="A221" s="229"/>
      <c r="B221" s="229"/>
      <c r="C221" s="229"/>
      <c r="D221" s="240" t="n">
        <v>221</v>
      </c>
      <c r="E221" s="241" t="n">
        <v>230</v>
      </c>
      <c r="F221" s="240" t="n">
        <v>2250</v>
      </c>
      <c r="G221" s="229"/>
      <c r="H221" s="229"/>
      <c r="I221" s="242" t="n">
        <v>110000</v>
      </c>
      <c r="J221" s="169" t="n">
        <v>22000</v>
      </c>
      <c r="K221" s="243" t="n">
        <v>0.0280000000000001</v>
      </c>
      <c r="L221" s="243"/>
      <c r="M221" s="244" t="n">
        <v>22000</v>
      </c>
      <c r="N221" s="244" t="n">
        <v>22000</v>
      </c>
      <c r="O221" s="244"/>
      <c r="P221" s="244" t="n">
        <v>2200</v>
      </c>
      <c r="Q221" s="244" t="n">
        <v>2210</v>
      </c>
      <c r="R221" s="244" t="n">
        <v>22000</v>
      </c>
      <c r="S221" s="247"/>
      <c r="T221" s="247"/>
      <c r="U221" s="247"/>
    </row>
    <row r="222" customFormat="false" ht="15.75" hidden="false" customHeight="false" outlineLevel="0" collapsed="false">
      <c r="A222" s="229"/>
      <c r="B222" s="229"/>
      <c r="C222" s="229"/>
      <c r="D222" s="240" t="n">
        <v>222</v>
      </c>
      <c r="E222" s="241" t="n">
        <v>231</v>
      </c>
      <c r="F222" s="240" t="n">
        <v>2260</v>
      </c>
      <c r="G222" s="229"/>
      <c r="H222" s="229"/>
      <c r="I222" s="242" t="n">
        <v>110500</v>
      </c>
      <c r="J222" s="169" t="n">
        <v>22100</v>
      </c>
      <c r="K222" s="243" t="n">
        <v>0.0281000000000001</v>
      </c>
      <c r="L222" s="243"/>
      <c r="M222" s="244" t="n">
        <v>22100</v>
      </c>
      <c r="N222" s="244" t="n">
        <v>22100</v>
      </c>
      <c r="O222" s="244"/>
      <c r="P222" s="244" t="n">
        <v>2210</v>
      </c>
      <c r="Q222" s="244" t="n">
        <v>2220</v>
      </c>
      <c r="R222" s="244" t="n">
        <v>22100</v>
      </c>
      <c r="S222" s="247"/>
      <c r="T222" s="247"/>
      <c r="U222" s="247"/>
    </row>
    <row r="223" customFormat="false" ht="15.75" hidden="false" customHeight="false" outlineLevel="0" collapsed="false">
      <c r="A223" s="229"/>
      <c r="B223" s="229"/>
      <c r="C223" s="229"/>
      <c r="D223" s="240" t="n">
        <v>223</v>
      </c>
      <c r="E223" s="241" t="n">
        <v>232</v>
      </c>
      <c r="F223" s="240" t="n">
        <v>2270</v>
      </c>
      <c r="G223" s="229"/>
      <c r="H223" s="229"/>
      <c r="I223" s="242" t="n">
        <v>111000</v>
      </c>
      <c r="J223" s="169" t="n">
        <v>22200</v>
      </c>
      <c r="K223" s="243" t="n">
        <v>0.0282000000000001</v>
      </c>
      <c r="L223" s="243"/>
      <c r="M223" s="244" t="n">
        <v>22200</v>
      </c>
      <c r="N223" s="244" t="n">
        <v>22200</v>
      </c>
      <c r="O223" s="244"/>
      <c r="P223" s="244" t="n">
        <v>2220</v>
      </c>
      <c r="Q223" s="244" t="n">
        <v>2230</v>
      </c>
      <c r="R223" s="244" t="n">
        <v>22200</v>
      </c>
      <c r="S223" s="247"/>
      <c r="T223" s="247"/>
      <c r="U223" s="247"/>
    </row>
    <row r="224" customFormat="false" ht="15.75" hidden="false" customHeight="false" outlineLevel="0" collapsed="false">
      <c r="A224" s="229"/>
      <c r="B224" s="229"/>
      <c r="C224" s="229"/>
      <c r="D224" s="240" t="n">
        <v>224</v>
      </c>
      <c r="E224" s="241" t="n">
        <v>233</v>
      </c>
      <c r="F224" s="240" t="n">
        <v>2280</v>
      </c>
      <c r="G224" s="229"/>
      <c r="H224" s="229"/>
      <c r="I224" s="242" t="n">
        <v>111500</v>
      </c>
      <c r="J224" s="169" t="n">
        <v>22300</v>
      </c>
      <c r="K224" s="243" t="n">
        <v>0.0283000000000001</v>
      </c>
      <c r="L224" s="243"/>
      <c r="M224" s="244" t="n">
        <v>22300</v>
      </c>
      <c r="N224" s="244" t="n">
        <v>22300</v>
      </c>
      <c r="O224" s="244"/>
      <c r="P224" s="244" t="n">
        <v>2230</v>
      </c>
      <c r="Q224" s="244" t="n">
        <v>2240</v>
      </c>
      <c r="R224" s="244" t="n">
        <v>22300</v>
      </c>
      <c r="S224" s="247"/>
      <c r="T224" s="247"/>
      <c r="U224" s="247"/>
    </row>
    <row r="225" customFormat="false" ht="15.75" hidden="false" customHeight="false" outlineLevel="0" collapsed="false">
      <c r="A225" s="229"/>
      <c r="B225" s="229"/>
      <c r="C225" s="229"/>
      <c r="D225" s="240" t="n">
        <v>225</v>
      </c>
      <c r="E225" s="241" t="n">
        <v>234</v>
      </c>
      <c r="F225" s="240" t="n">
        <v>2290</v>
      </c>
      <c r="G225" s="229"/>
      <c r="H225" s="229"/>
      <c r="I225" s="242" t="n">
        <v>112000</v>
      </c>
      <c r="J225" s="169" t="n">
        <v>22400</v>
      </c>
      <c r="K225" s="243" t="n">
        <v>0.0284000000000001</v>
      </c>
      <c r="L225" s="243"/>
      <c r="M225" s="244" t="n">
        <v>22400</v>
      </c>
      <c r="N225" s="244" t="n">
        <v>22400</v>
      </c>
      <c r="O225" s="244"/>
      <c r="P225" s="244" t="n">
        <v>2240</v>
      </c>
      <c r="Q225" s="244" t="n">
        <v>2250</v>
      </c>
      <c r="R225" s="244" t="n">
        <v>22400</v>
      </c>
      <c r="S225" s="247"/>
      <c r="T225" s="247"/>
      <c r="U225" s="247"/>
    </row>
    <row r="226" customFormat="false" ht="15.75" hidden="false" customHeight="false" outlineLevel="0" collapsed="false">
      <c r="A226" s="229"/>
      <c r="B226" s="229"/>
      <c r="C226" s="229"/>
      <c r="D226" s="240" t="n">
        <v>226</v>
      </c>
      <c r="E226" s="241" t="n">
        <v>235</v>
      </c>
      <c r="F226" s="240" t="n">
        <v>2300</v>
      </c>
      <c r="G226" s="229"/>
      <c r="H226" s="229"/>
      <c r="I226" s="242" t="n">
        <v>112500</v>
      </c>
      <c r="J226" s="169" t="n">
        <v>22500</v>
      </c>
      <c r="K226" s="243" t="n">
        <v>0.0285000000000001</v>
      </c>
      <c r="L226" s="243"/>
      <c r="M226" s="244" t="n">
        <v>22500</v>
      </c>
      <c r="N226" s="244" t="n">
        <v>22500</v>
      </c>
      <c r="O226" s="244"/>
      <c r="P226" s="244" t="n">
        <v>2250</v>
      </c>
      <c r="Q226" s="244" t="n">
        <v>2260</v>
      </c>
      <c r="R226" s="244" t="n">
        <v>22500</v>
      </c>
      <c r="S226" s="247"/>
      <c r="T226" s="247"/>
      <c r="U226" s="247"/>
    </row>
    <row r="227" customFormat="false" ht="15.75" hidden="false" customHeight="false" outlineLevel="0" collapsed="false">
      <c r="A227" s="229"/>
      <c r="B227" s="229"/>
      <c r="C227" s="229"/>
      <c r="D227" s="240" t="n">
        <v>227</v>
      </c>
      <c r="E227" s="241" t="n">
        <v>236</v>
      </c>
      <c r="F227" s="240" t="n">
        <v>2310</v>
      </c>
      <c r="G227" s="229"/>
      <c r="H227" s="229"/>
      <c r="I227" s="242" t="n">
        <v>113000</v>
      </c>
      <c r="J227" s="169" t="n">
        <v>22600</v>
      </c>
      <c r="K227" s="243" t="n">
        <v>0.0286000000000001</v>
      </c>
      <c r="L227" s="243"/>
      <c r="M227" s="244" t="n">
        <v>22600</v>
      </c>
      <c r="N227" s="244" t="n">
        <v>22600</v>
      </c>
      <c r="O227" s="244"/>
      <c r="P227" s="244" t="n">
        <v>2260</v>
      </c>
      <c r="Q227" s="244" t="n">
        <v>2270</v>
      </c>
      <c r="R227" s="244" t="n">
        <v>22600</v>
      </c>
      <c r="S227" s="247"/>
      <c r="T227" s="247"/>
      <c r="U227" s="247"/>
    </row>
    <row r="228" customFormat="false" ht="15.75" hidden="false" customHeight="false" outlineLevel="0" collapsed="false">
      <c r="A228" s="229"/>
      <c r="B228" s="229"/>
      <c r="C228" s="229"/>
      <c r="D228" s="240" t="n">
        <v>228</v>
      </c>
      <c r="E228" s="241" t="n">
        <v>237</v>
      </c>
      <c r="F228" s="240" t="n">
        <v>2320</v>
      </c>
      <c r="G228" s="229"/>
      <c r="H228" s="229"/>
      <c r="I228" s="242" t="n">
        <v>113500</v>
      </c>
      <c r="J228" s="169" t="n">
        <v>22700</v>
      </c>
      <c r="K228" s="243" t="n">
        <v>0.0287000000000001</v>
      </c>
      <c r="L228" s="243"/>
      <c r="M228" s="244" t="n">
        <v>22700</v>
      </c>
      <c r="N228" s="244" t="n">
        <v>22700</v>
      </c>
      <c r="O228" s="244"/>
      <c r="P228" s="244" t="n">
        <v>2270</v>
      </c>
      <c r="Q228" s="244" t="n">
        <v>2280</v>
      </c>
      <c r="R228" s="244" t="n">
        <v>22700</v>
      </c>
      <c r="S228" s="247"/>
      <c r="T228" s="247"/>
      <c r="U228" s="247"/>
    </row>
    <row r="229" customFormat="false" ht="15.75" hidden="false" customHeight="false" outlineLevel="0" collapsed="false">
      <c r="A229" s="229"/>
      <c r="B229" s="229"/>
      <c r="C229" s="229"/>
      <c r="D229" s="240" t="n">
        <v>229</v>
      </c>
      <c r="E229" s="241" t="n">
        <v>238</v>
      </c>
      <c r="F229" s="240" t="n">
        <v>2330</v>
      </c>
      <c r="G229" s="229"/>
      <c r="H229" s="229"/>
      <c r="I229" s="242" t="n">
        <v>114000</v>
      </c>
      <c r="J229" s="169" t="n">
        <v>22800</v>
      </c>
      <c r="K229" s="243" t="n">
        <v>0.0288000000000001</v>
      </c>
      <c r="L229" s="243"/>
      <c r="M229" s="244" t="n">
        <v>22800</v>
      </c>
      <c r="N229" s="244" t="n">
        <v>22800</v>
      </c>
      <c r="O229" s="244"/>
      <c r="P229" s="244" t="n">
        <v>2280</v>
      </c>
      <c r="Q229" s="244" t="n">
        <v>2290</v>
      </c>
      <c r="R229" s="244" t="n">
        <v>22800</v>
      </c>
      <c r="S229" s="247"/>
      <c r="T229" s="247"/>
      <c r="U229" s="247"/>
    </row>
    <row r="230" customFormat="false" ht="15.75" hidden="false" customHeight="false" outlineLevel="0" collapsed="false">
      <c r="A230" s="229"/>
      <c r="B230" s="229"/>
      <c r="C230" s="229"/>
      <c r="D230" s="240" t="n">
        <v>230</v>
      </c>
      <c r="E230" s="241" t="n">
        <v>239</v>
      </c>
      <c r="F230" s="240" t="n">
        <v>2340</v>
      </c>
      <c r="G230" s="229"/>
      <c r="H230" s="229"/>
      <c r="I230" s="242" t="n">
        <v>114500</v>
      </c>
      <c r="J230" s="169" t="n">
        <v>22900</v>
      </c>
      <c r="K230" s="243" t="n">
        <v>0.0289000000000001</v>
      </c>
      <c r="L230" s="243"/>
      <c r="M230" s="244" t="n">
        <v>22900</v>
      </c>
      <c r="N230" s="244" t="n">
        <v>22900</v>
      </c>
      <c r="O230" s="244"/>
      <c r="P230" s="244" t="n">
        <v>2290</v>
      </c>
      <c r="Q230" s="244" t="n">
        <v>2300</v>
      </c>
      <c r="R230" s="244" t="n">
        <v>22900</v>
      </c>
      <c r="S230" s="247"/>
      <c r="T230" s="247"/>
      <c r="U230" s="247"/>
    </row>
    <row r="231" customFormat="false" ht="15.75" hidden="false" customHeight="false" outlineLevel="0" collapsed="false">
      <c r="A231" s="229"/>
      <c r="B231" s="229"/>
      <c r="C231" s="229"/>
      <c r="D231" s="240" t="n">
        <v>231</v>
      </c>
      <c r="E231" s="241" t="n">
        <v>240</v>
      </c>
      <c r="F231" s="240" t="n">
        <v>2350</v>
      </c>
      <c r="G231" s="229"/>
      <c r="H231" s="229"/>
      <c r="I231" s="242" t="n">
        <v>115000</v>
      </c>
      <c r="J231" s="169" t="n">
        <v>23000</v>
      </c>
      <c r="K231" s="243" t="n">
        <v>0.0290000000000001</v>
      </c>
      <c r="L231" s="243"/>
      <c r="M231" s="244" t="n">
        <v>23000</v>
      </c>
      <c r="N231" s="244" t="n">
        <v>23000</v>
      </c>
      <c r="O231" s="244"/>
      <c r="P231" s="244" t="n">
        <v>2300</v>
      </c>
      <c r="Q231" s="244" t="n">
        <v>2310</v>
      </c>
      <c r="R231" s="244" t="n">
        <v>23000</v>
      </c>
      <c r="S231" s="247"/>
      <c r="T231" s="247"/>
      <c r="U231" s="247"/>
    </row>
    <row r="232" customFormat="false" ht="15.75" hidden="false" customHeight="false" outlineLevel="0" collapsed="false">
      <c r="A232" s="229"/>
      <c r="B232" s="229"/>
      <c r="C232" s="229"/>
      <c r="D232" s="240" t="n">
        <v>232</v>
      </c>
      <c r="E232" s="241" t="n">
        <v>241</v>
      </c>
      <c r="F232" s="240" t="n">
        <v>2360</v>
      </c>
      <c r="G232" s="229"/>
      <c r="H232" s="229"/>
      <c r="I232" s="242" t="n">
        <v>115500</v>
      </c>
      <c r="J232" s="169" t="n">
        <v>23100</v>
      </c>
      <c r="K232" s="243" t="n">
        <v>0.0291000000000001</v>
      </c>
      <c r="L232" s="243"/>
      <c r="M232" s="244" t="n">
        <v>23100</v>
      </c>
      <c r="N232" s="244" t="n">
        <v>23100</v>
      </c>
      <c r="O232" s="244"/>
      <c r="P232" s="244" t="n">
        <v>2310</v>
      </c>
      <c r="Q232" s="244" t="n">
        <v>2320</v>
      </c>
      <c r="R232" s="244" t="n">
        <v>23100</v>
      </c>
      <c r="S232" s="247"/>
      <c r="T232" s="247"/>
      <c r="U232" s="247"/>
    </row>
    <row r="233" customFormat="false" ht="15.75" hidden="false" customHeight="false" outlineLevel="0" collapsed="false">
      <c r="A233" s="229"/>
      <c r="B233" s="229"/>
      <c r="C233" s="229"/>
      <c r="D233" s="240" t="n">
        <v>233</v>
      </c>
      <c r="E233" s="241" t="n">
        <v>242</v>
      </c>
      <c r="F233" s="240" t="n">
        <v>2370</v>
      </c>
      <c r="G233" s="229"/>
      <c r="H233" s="229"/>
      <c r="I233" s="242" t="n">
        <v>116000</v>
      </c>
      <c r="J233" s="169" t="n">
        <v>23200</v>
      </c>
      <c r="K233" s="243" t="n">
        <v>0.0292000000000001</v>
      </c>
      <c r="L233" s="243"/>
      <c r="M233" s="244" t="n">
        <v>23200</v>
      </c>
      <c r="N233" s="244" t="n">
        <v>23200</v>
      </c>
      <c r="O233" s="244"/>
      <c r="P233" s="244" t="n">
        <v>2320</v>
      </c>
      <c r="Q233" s="244" t="n">
        <v>2330</v>
      </c>
      <c r="R233" s="244" t="n">
        <v>23200</v>
      </c>
      <c r="S233" s="247"/>
      <c r="T233" s="247"/>
      <c r="U233" s="247"/>
    </row>
    <row r="234" customFormat="false" ht="15.75" hidden="false" customHeight="false" outlineLevel="0" collapsed="false">
      <c r="A234" s="229"/>
      <c r="B234" s="229"/>
      <c r="C234" s="229"/>
      <c r="D234" s="240" t="n">
        <v>234</v>
      </c>
      <c r="E234" s="241" t="n">
        <v>243</v>
      </c>
      <c r="F234" s="240" t="n">
        <v>2380</v>
      </c>
      <c r="G234" s="229"/>
      <c r="H234" s="229"/>
      <c r="I234" s="242" t="n">
        <v>116500</v>
      </c>
      <c r="J234" s="169" t="n">
        <v>23300</v>
      </c>
      <c r="K234" s="243" t="n">
        <v>0.0293000000000001</v>
      </c>
      <c r="L234" s="243"/>
      <c r="M234" s="244" t="n">
        <v>23300</v>
      </c>
      <c r="N234" s="244" t="n">
        <v>23300</v>
      </c>
      <c r="O234" s="244"/>
      <c r="P234" s="244" t="n">
        <v>2330</v>
      </c>
      <c r="Q234" s="244" t="n">
        <v>2340</v>
      </c>
      <c r="R234" s="244" t="n">
        <v>23300</v>
      </c>
      <c r="S234" s="247"/>
      <c r="T234" s="247"/>
      <c r="U234" s="247"/>
    </row>
    <row r="235" customFormat="false" ht="15.75" hidden="false" customHeight="false" outlineLevel="0" collapsed="false">
      <c r="A235" s="229"/>
      <c r="B235" s="229"/>
      <c r="C235" s="229"/>
      <c r="D235" s="240" t="n">
        <v>235</v>
      </c>
      <c r="E235" s="241" t="n">
        <v>244</v>
      </c>
      <c r="F235" s="240" t="n">
        <v>2390</v>
      </c>
      <c r="G235" s="229"/>
      <c r="H235" s="229"/>
      <c r="I235" s="242" t="n">
        <v>117000</v>
      </c>
      <c r="J235" s="169" t="n">
        <v>23400</v>
      </c>
      <c r="K235" s="243" t="n">
        <v>0.0294000000000001</v>
      </c>
      <c r="L235" s="243"/>
      <c r="M235" s="244" t="n">
        <v>23400</v>
      </c>
      <c r="N235" s="244" t="n">
        <v>23400</v>
      </c>
      <c r="O235" s="244"/>
      <c r="P235" s="244" t="n">
        <v>2340</v>
      </c>
      <c r="Q235" s="244" t="n">
        <v>2350</v>
      </c>
      <c r="R235" s="244" t="n">
        <v>23400</v>
      </c>
      <c r="S235" s="247"/>
      <c r="T235" s="247"/>
      <c r="U235" s="247"/>
    </row>
    <row r="236" customFormat="false" ht="15.75" hidden="false" customHeight="false" outlineLevel="0" collapsed="false">
      <c r="A236" s="229"/>
      <c r="B236" s="229"/>
      <c r="C236" s="229"/>
      <c r="D236" s="240" t="n">
        <v>236</v>
      </c>
      <c r="E236" s="241" t="n">
        <v>245</v>
      </c>
      <c r="F236" s="240" t="n">
        <v>2400</v>
      </c>
      <c r="G236" s="229"/>
      <c r="H236" s="229"/>
      <c r="I236" s="242" t="n">
        <v>117500</v>
      </c>
      <c r="J236" s="169" t="n">
        <v>23500</v>
      </c>
      <c r="K236" s="243" t="n">
        <v>0.0295000000000001</v>
      </c>
      <c r="L236" s="243"/>
      <c r="M236" s="244" t="n">
        <v>23500</v>
      </c>
      <c r="N236" s="244" t="n">
        <v>23500</v>
      </c>
      <c r="O236" s="244"/>
      <c r="P236" s="244" t="n">
        <v>2350</v>
      </c>
      <c r="Q236" s="244" t="n">
        <v>2360</v>
      </c>
      <c r="R236" s="244" t="n">
        <v>23500</v>
      </c>
      <c r="S236" s="247"/>
      <c r="T236" s="247"/>
      <c r="U236" s="247"/>
    </row>
    <row r="237" customFormat="false" ht="15.75" hidden="false" customHeight="false" outlineLevel="0" collapsed="false">
      <c r="A237" s="229"/>
      <c r="B237" s="229"/>
      <c r="C237" s="229"/>
      <c r="D237" s="240" t="n">
        <v>237</v>
      </c>
      <c r="E237" s="241" t="n">
        <v>246</v>
      </c>
      <c r="F237" s="240" t="n">
        <v>2410</v>
      </c>
      <c r="G237" s="229"/>
      <c r="H237" s="229"/>
      <c r="I237" s="242" t="n">
        <v>118000</v>
      </c>
      <c r="J237" s="169" t="n">
        <v>23600</v>
      </c>
      <c r="K237" s="243" t="n">
        <v>0.0296000000000001</v>
      </c>
      <c r="L237" s="243"/>
      <c r="M237" s="244" t="n">
        <v>23600</v>
      </c>
      <c r="N237" s="244" t="n">
        <v>23600</v>
      </c>
      <c r="O237" s="244"/>
      <c r="P237" s="244" t="n">
        <v>2360</v>
      </c>
      <c r="Q237" s="244" t="n">
        <v>2370</v>
      </c>
      <c r="R237" s="244" t="n">
        <v>23600</v>
      </c>
      <c r="S237" s="247"/>
      <c r="T237" s="247"/>
      <c r="U237" s="247"/>
    </row>
    <row r="238" customFormat="false" ht="15.75" hidden="false" customHeight="false" outlineLevel="0" collapsed="false">
      <c r="A238" s="229"/>
      <c r="B238" s="229"/>
      <c r="C238" s="229"/>
      <c r="D238" s="240" t="n">
        <v>238</v>
      </c>
      <c r="E238" s="241" t="n">
        <v>247</v>
      </c>
      <c r="F238" s="240" t="n">
        <v>2420</v>
      </c>
      <c r="G238" s="229"/>
      <c r="H238" s="229"/>
      <c r="I238" s="242" t="n">
        <v>118500</v>
      </c>
      <c r="J238" s="169" t="n">
        <v>23700</v>
      </c>
      <c r="K238" s="243" t="n">
        <v>0.0297000000000001</v>
      </c>
      <c r="L238" s="243"/>
      <c r="M238" s="244" t="n">
        <v>23700</v>
      </c>
      <c r="N238" s="244" t="n">
        <v>23700</v>
      </c>
      <c r="O238" s="244"/>
      <c r="P238" s="244" t="n">
        <v>2370</v>
      </c>
      <c r="Q238" s="244" t="n">
        <v>2380</v>
      </c>
      <c r="R238" s="244" t="n">
        <v>23700</v>
      </c>
      <c r="S238" s="247"/>
      <c r="T238" s="247"/>
      <c r="U238" s="247"/>
    </row>
    <row r="239" customFormat="false" ht="15.75" hidden="false" customHeight="false" outlineLevel="0" collapsed="false">
      <c r="A239" s="229"/>
      <c r="B239" s="229"/>
      <c r="C239" s="229"/>
      <c r="D239" s="240" t="n">
        <v>239</v>
      </c>
      <c r="E239" s="241" t="n">
        <v>248</v>
      </c>
      <c r="F239" s="240" t="n">
        <v>2430</v>
      </c>
      <c r="G239" s="229"/>
      <c r="H239" s="229"/>
      <c r="I239" s="242" t="n">
        <v>119000</v>
      </c>
      <c r="J239" s="169" t="n">
        <v>23800</v>
      </c>
      <c r="K239" s="243" t="n">
        <v>0.0298000000000001</v>
      </c>
      <c r="L239" s="243"/>
      <c r="M239" s="244" t="n">
        <v>23800</v>
      </c>
      <c r="N239" s="244" t="n">
        <v>23800</v>
      </c>
      <c r="O239" s="244"/>
      <c r="P239" s="244" t="n">
        <v>2380</v>
      </c>
      <c r="Q239" s="244" t="n">
        <v>2390</v>
      </c>
      <c r="R239" s="244" t="n">
        <v>23800</v>
      </c>
      <c r="S239" s="247"/>
      <c r="T239" s="247"/>
      <c r="U239" s="247"/>
    </row>
    <row r="240" customFormat="false" ht="15.75" hidden="false" customHeight="false" outlineLevel="0" collapsed="false">
      <c r="A240" s="229"/>
      <c r="B240" s="229"/>
      <c r="C240" s="229"/>
      <c r="D240" s="240" t="n">
        <v>240</v>
      </c>
      <c r="E240" s="241" t="n">
        <v>249</v>
      </c>
      <c r="F240" s="240" t="n">
        <v>2440</v>
      </c>
      <c r="G240" s="229"/>
      <c r="H240" s="229"/>
      <c r="I240" s="242" t="n">
        <v>119500</v>
      </c>
      <c r="J240" s="169" t="n">
        <v>23900</v>
      </c>
      <c r="K240" s="243" t="n">
        <v>0.0299000000000001</v>
      </c>
      <c r="L240" s="243"/>
      <c r="M240" s="244" t="n">
        <v>23900</v>
      </c>
      <c r="N240" s="244" t="n">
        <v>23900</v>
      </c>
      <c r="O240" s="244"/>
      <c r="P240" s="244" t="n">
        <v>2390</v>
      </c>
      <c r="Q240" s="244" t="n">
        <v>2400</v>
      </c>
      <c r="R240" s="244" t="n">
        <v>23900</v>
      </c>
      <c r="S240" s="247"/>
      <c r="T240" s="247"/>
      <c r="U240" s="247"/>
    </row>
    <row r="241" customFormat="false" ht="15.75" hidden="false" customHeight="false" outlineLevel="0" collapsed="false">
      <c r="A241" s="229"/>
      <c r="B241" s="229"/>
      <c r="C241" s="229"/>
      <c r="D241" s="240" t="n">
        <v>241</v>
      </c>
      <c r="E241" s="241" t="n">
        <v>250</v>
      </c>
      <c r="F241" s="240" t="n">
        <v>2450</v>
      </c>
      <c r="G241" s="229"/>
      <c r="H241" s="229"/>
      <c r="I241" s="242" t="n">
        <v>120000</v>
      </c>
      <c r="J241" s="169" t="n">
        <v>24000</v>
      </c>
      <c r="K241" s="243" t="n">
        <v>0.0300000000000001</v>
      </c>
      <c r="L241" s="243"/>
      <c r="M241" s="244" t="n">
        <v>24000</v>
      </c>
      <c r="N241" s="244" t="n">
        <v>24000</v>
      </c>
      <c r="O241" s="244"/>
      <c r="P241" s="244" t="n">
        <v>2400</v>
      </c>
      <c r="Q241" s="244" t="n">
        <v>2410</v>
      </c>
      <c r="R241" s="244" t="n">
        <v>24000</v>
      </c>
      <c r="S241" s="247"/>
      <c r="T241" s="247"/>
      <c r="U241" s="247"/>
    </row>
    <row r="242" customFormat="false" ht="15.75" hidden="false" customHeight="false" outlineLevel="0" collapsed="false">
      <c r="A242" s="229"/>
      <c r="B242" s="229"/>
      <c r="C242" s="229"/>
      <c r="D242" s="240" t="n">
        <v>242</v>
      </c>
      <c r="E242" s="241" t="n">
        <v>251</v>
      </c>
      <c r="F242" s="240" t="n">
        <v>2460</v>
      </c>
      <c r="G242" s="229"/>
      <c r="H242" s="229"/>
      <c r="I242" s="242" t="n">
        <v>120500</v>
      </c>
      <c r="J242" s="169" t="n">
        <v>24100</v>
      </c>
      <c r="K242" s="243" t="n">
        <v>0.0301000000000001</v>
      </c>
      <c r="L242" s="243"/>
      <c r="M242" s="244" t="n">
        <v>24100</v>
      </c>
      <c r="N242" s="244" t="n">
        <v>24100</v>
      </c>
      <c r="O242" s="244"/>
      <c r="P242" s="244" t="n">
        <v>2410</v>
      </c>
      <c r="Q242" s="244" t="n">
        <v>2420</v>
      </c>
      <c r="R242" s="244" t="n">
        <v>24100</v>
      </c>
      <c r="S242" s="247"/>
      <c r="T242" s="247"/>
      <c r="U242" s="247"/>
    </row>
    <row r="243" customFormat="false" ht="15.75" hidden="false" customHeight="false" outlineLevel="0" collapsed="false">
      <c r="A243" s="229"/>
      <c r="B243" s="229"/>
      <c r="C243" s="229"/>
      <c r="D243" s="240" t="n">
        <v>243</v>
      </c>
      <c r="E243" s="241" t="n">
        <v>252</v>
      </c>
      <c r="F243" s="240" t="n">
        <v>2470</v>
      </c>
      <c r="G243" s="229"/>
      <c r="H243" s="229"/>
      <c r="I243" s="242" t="n">
        <v>121000</v>
      </c>
      <c r="J243" s="169" t="n">
        <v>24200</v>
      </c>
      <c r="K243" s="243" t="n">
        <v>0.0302000000000001</v>
      </c>
      <c r="L243" s="243"/>
      <c r="M243" s="244" t="n">
        <v>24200</v>
      </c>
      <c r="N243" s="244" t="n">
        <v>24200</v>
      </c>
      <c r="O243" s="244"/>
      <c r="P243" s="244" t="n">
        <v>2420</v>
      </c>
      <c r="Q243" s="244" t="n">
        <v>2430</v>
      </c>
      <c r="R243" s="244" t="n">
        <v>24200</v>
      </c>
      <c r="S243" s="247"/>
      <c r="T243" s="247"/>
      <c r="U243" s="247"/>
    </row>
    <row r="244" customFormat="false" ht="15.75" hidden="false" customHeight="false" outlineLevel="0" collapsed="false">
      <c r="A244" s="229"/>
      <c r="B244" s="229"/>
      <c r="C244" s="229"/>
      <c r="D244" s="240" t="n">
        <v>244</v>
      </c>
      <c r="E244" s="241" t="n">
        <v>253</v>
      </c>
      <c r="F244" s="240" t="n">
        <v>2480</v>
      </c>
      <c r="G244" s="229"/>
      <c r="H244" s="229"/>
      <c r="I244" s="242" t="n">
        <v>121500</v>
      </c>
      <c r="J244" s="169" t="n">
        <v>24300</v>
      </c>
      <c r="K244" s="243" t="n">
        <v>0.0303000000000001</v>
      </c>
      <c r="L244" s="243"/>
      <c r="M244" s="244" t="n">
        <v>24300</v>
      </c>
      <c r="N244" s="244" t="n">
        <v>24300</v>
      </c>
      <c r="O244" s="244"/>
      <c r="P244" s="244" t="n">
        <v>2430</v>
      </c>
      <c r="Q244" s="244" t="n">
        <v>2440</v>
      </c>
      <c r="R244" s="244" t="n">
        <v>24300</v>
      </c>
      <c r="S244" s="247"/>
      <c r="T244" s="247"/>
      <c r="U244" s="247"/>
    </row>
    <row r="245" customFormat="false" ht="15.75" hidden="false" customHeight="false" outlineLevel="0" collapsed="false">
      <c r="A245" s="229"/>
      <c r="B245" s="229"/>
      <c r="C245" s="229"/>
      <c r="D245" s="240" t="n">
        <v>245</v>
      </c>
      <c r="E245" s="241" t="n">
        <v>254</v>
      </c>
      <c r="F245" s="240" t="n">
        <v>2490</v>
      </c>
      <c r="G245" s="229"/>
      <c r="H245" s="229"/>
      <c r="I245" s="242" t="n">
        <v>122000</v>
      </c>
      <c r="J245" s="169" t="n">
        <v>24400</v>
      </c>
      <c r="K245" s="243" t="n">
        <v>0.0304000000000001</v>
      </c>
      <c r="L245" s="243"/>
      <c r="M245" s="244" t="n">
        <v>24400</v>
      </c>
      <c r="N245" s="244" t="n">
        <v>24400</v>
      </c>
      <c r="O245" s="244"/>
      <c r="P245" s="244" t="n">
        <v>2440</v>
      </c>
      <c r="Q245" s="244" t="n">
        <v>2450</v>
      </c>
      <c r="R245" s="244" t="n">
        <v>24400</v>
      </c>
      <c r="S245" s="247"/>
      <c r="T245" s="247"/>
      <c r="U245" s="247"/>
    </row>
    <row r="246" customFormat="false" ht="15.75" hidden="false" customHeight="false" outlineLevel="0" collapsed="false">
      <c r="A246" s="229"/>
      <c r="B246" s="229"/>
      <c r="C246" s="229"/>
      <c r="D246" s="240" t="n">
        <v>246</v>
      </c>
      <c r="E246" s="241" t="n">
        <v>255</v>
      </c>
      <c r="F246" s="240" t="n">
        <v>2500</v>
      </c>
      <c r="G246" s="229"/>
      <c r="H246" s="229"/>
      <c r="I246" s="242" t="n">
        <v>122500</v>
      </c>
      <c r="J246" s="169" t="n">
        <v>24500</v>
      </c>
      <c r="K246" s="243" t="n">
        <v>0.0305000000000001</v>
      </c>
      <c r="L246" s="243"/>
      <c r="M246" s="244" t="n">
        <v>24500</v>
      </c>
      <c r="N246" s="244"/>
      <c r="O246" s="244"/>
      <c r="P246" s="244" t="n">
        <v>2450</v>
      </c>
      <c r="Q246" s="244" t="n">
        <v>2460</v>
      </c>
      <c r="R246" s="244" t="n">
        <v>24500</v>
      </c>
      <c r="S246" s="247"/>
      <c r="T246" s="247"/>
      <c r="U246" s="247"/>
    </row>
    <row r="247" customFormat="false" ht="15.75" hidden="false" customHeight="false" outlineLevel="0" collapsed="false">
      <c r="A247" s="229"/>
      <c r="B247" s="229"/>
      <c r="C247" s="229"/>
      <c r="D247" s="240" t="n">
        <v>247</v>
      </c>
      <c r="E247" s="241" t="n">
        <v>256</v>
      </c>
      <c r="F247" s="240" t="n">
        <v>2510</v>
      </c>
      <c r="G247" s="229"/>
      <c r="H247" s="229"/>
      <c r="I247" s="242" t="n">
        <v>123000</v>
      </c>
      <c r="J247" s="169" t="n">
        <v>24600</v>
      </c>
      <c r="K247" s="243" t="n">
        <v>0.0306000000000001</v>
      </c>
      <c r="L247" s="243"/>
      <c r="M247" s="244" t="n">
        <v>24600</v>
      </c>
      <c r="N247" s="244"/>
      <c r="O247" s="244"/>
      <c r="P247" s="244" t="n">
        <v>2460</v>
      </c>
      <c r="Q247" s="244" t="n">
        <v>2470</v>
      </c>
      <c r="R247" s="244" t="n">
        <v>24600</v>
      </c>
      <c r="S247" s="247"/>
      <c r="T247" s="247"/>
      <c r="U247" s="247"/>
    </row>
    <row r="248" customFormat="false" ht="15.75" hidden="false" customHeight="false" outlineLevel="0" collapsed="false">
      <c r="A248" s="229"/>
      <c r="B248" s="229"/>
      <c r="C248" s="229"/>
      <c r="D248" s="240" t="n">
        <v>248</v>
      </c>
      <c r="E248" s="241" t="n">
        <v>257</v>
      </c>
      <c r="F248" s="240" t="n">
        <v>2520</v>
      </c>
      <c r="G248" s="229"/>
      <c r="H248" s="229"/>
      <c r="I248" s="242" t="n">
        <v>123500</v>
      </c>
      <c r="J248" s="169" t="n">
        <v>24700</v>
      </c>
      <c r="K248" s="243" t="n">
        <v>0.0307000000000001</v>
      </c>
      <c r="L248" s="243"/>
      <c r="M248" s="244" t="n">
        <v>24700</v>
      </c>
      <c r="N248" s="244"/>
      <c r="O248" s="244"/>
      <c r="P248" s="244" t="n">
        <v>2470</v>
      </c>
      <c r="Q248" s="244" t="n">
        <v>2480</v>
      </c>
      <c r="R248" s="244" t="n">
        <v>24700</v>
      </c>
      <c r="S248" s="247"/>
      <c r="T248" s="247"/>
      <c r="U248" s="247"/>
    </row>
    <row r="249" customFormat="false" ht="15.75" hidden="false" customHeight="false" outlineLevel="0" collapsed="false">
      <c r="A249" s="229"/>
      <c r="B249" s="229"/>
      <c r="C249" s="229"/>
      <c r="D249" s="240" t="n">
        <v>249</v>
      </c>
      <c r="E249" s="241" t="n">
        <v>258</v>
      </c>
      <c r="F249" s="240" t="n">
        <v>2530</v>
      </c>
      <c r="G249" s="229"/>
      <c r="H249" s="229"/>
      <c r="I249" s="242" t="n">
        <v>124000</v>
      </c>
      <c r="J249" s="169" t="n">
        <v>24800</v>
      </c>
      <c r="K249" s="243" t="n">
        <v>0.0308000000000001</v>
      </c>
      <c r="L249" s="243"/>
      <c r="M249" s="244" t="n">
        <v>24800</v>
      </c>
      <c r="N249" s="244"/>
      <c r="O249" s="244"/>
      <c r="P249" s="244" t="n">
        <v>2480</v>
      </c>
      <c r="Q249" s="244" t="n">
        <v>2490</v>
      </c>
      <c r="R249" s="244" t="n">
        <v>24800</v>
      </c>
      <c r="S249" s="247"/>
      <c r="T249" s="247"/>
      <c r="U249" s="247"/>
    </row>
    <row r="250" customFormat="false" ht="15.75" hidden="false" customHeight="false" outlineLevel="0" collapsed="false">
      <c r="A250" s="229"/>
      <c r="B250" s="229"/>
      <c r="C250" s="229"/>
      <c r="D250" s="240" t="n">
        <v>250</v>
      </c>
      <c r="E250" s="241" t="n">
        <v>259</v>
      </c>
      <c r="F250" s="240" t="n">
        <v>2540</v>
      </c>
      <c r="G250" s="229"/>
      <c r="H250" s="229"/>
      <c r="I250" s="242" t="n">
        <v>124500</v>
      </c>
      <c r="J250" s="169" t="n">
        <v>24900</v>
      </c>
      <c r="K250" s="243" t="n">
        <v>0.0309000000000001</v>
      </c>
      <c r="L250" s="243"/>
      <c r="M250" s="244" t="n">
        <v>24900</v>
      </c>
      <c r="N250" s="244"/>
      <c r="O250" s="244"/>
      <c r="P250" s="244" t="n">
        <v>2490</v>
      </c>
      <c r="Q250" s="244" t="n">
        <v>2500</v>
      </c>
      <c r="R250" s="244" t="n">
        <v>24900</v>
      </c>
      <c r="S250" s="247"/>
      <c r="T250" s="247"/>
      <c r="U250" s="247"/>
    </row>
    <row r="251" customFormat="false" ht="15.75" hidden="false" customHeight="false" outlineLevel="0" collapsed="false">
      <c r="A251" s="229"/>
      <c r="B251" s="229"/>
      <c r="C251" s="229"/>
      <c r="D251" s="240" t="n">
        <v>251</v>
      </c>
      <c r="E251" s="241" t="n">
        <v>260</v>
      </c>
      <c r="F251" s="240" t="n">
        <v>2550</v>
      </c>
      <c r="G251" s="229"/>
      <c r="H251" s="229"/>
      <c r="I251" s="242" t="n">
        <v>125000</v>
      </c>
      <c r="J251" s="169" t="n">
        <v>25000</v>
      </c>
      <c r="K251" s="243" t="n">
        <v>0.0310000000000001</v>
      </c>
      <c r="L251" s="243"/>
      <c r="M251" s="244" t="n">
        <v>25000</v>
      </c>
      <c r="N251" s="244"/>
      <c r="O251" s="244"/>
      <c r="P251" s="244" t="n">
        <v>2500</v>
      </c>
      <c r="Q251" s="244" t="n">
        <v>2510</v>
      </c>
      <c r="R251" s="244" t="n">
        <v>25000</v>
      </c>
      <c r="S251" s="247"/>
      <c r="T251" s="247"/>
      <c r="U251" s="247"/>
    </row>
    <row r="252" customFormat="false" ht="15.75" hidden="false" customHeight="false" outlineLevel="0" collapsed="false">
      <c r="A252" s="229"/>
      <c r="B252" s="229"/>
      <c r="C252" s="229"/>
      <c r="D252" s="240" t="n">
        <v>252</v>
      </c>
      <c r="E252" s="241" t="n">
        <v>261</v>
      </c>
      <c r="F252" s="240" t="n">
        <v>2560</v>
      </c>
      <c r="G252" s="229"/>
      <c r="H252" s="229"/>
      <c r="I252" s="242" t="n">
        <v>125500</v>
      </c>
      <c r="J252" s="169" t="n">
        <v>25100</v>
      </c>
      <c r="K252" s="243" t="n">
        <v>0.0311000000000001</v>
      </c>
      <c r="L252" s="243"/>
      <c r="M252" s="244" t="n">
        <v>25100</v>
      </c>
      <c r="N252" s="244"/>
      <c r="O252" s="244"/>
      <c r="P252" s="244" t="n">
        <v>2510</v>
      </c>
      <c r="Q252" s="244" t="n">
        <v>2520</v>
      </c>
      <c r="R252" s="244" t="n">
        <v>25100</v>
      </c>
      <c r="S252" s="247"/>
      <c r="T252" s="247"/>
      <c r="U252" s="247"/>
    </row>
    <row r="253" customFormat="false" ht="15.75" hidden="false" customHeight="false" outlineLevel="0" collapsed="false">
      <c r="A253" s="229"/>
      <c r="B253" s="229"/>
      <c r="C253" s="229"/>
      <c r="D253" s="240" t="n">
        <v>253</v>
      </c>
      <c r="E253" s="241" t="n">
        <v>262</v>
      </c>
      <c r="F253" s="240" t="n">
        <v>2570</v>
      </c>
      <c r="G253" s="229"/>
      <c r="H253" s="229"/>
      <c r="I253" s="242" t="n">
        <v>126000</v>
      </c>
      <c r="J253" s="169" t="n">
        <v>25200</v>
      </c>
      <c r="K253" s="243" t="n">
        <v>0.0312000000000001</v>
      </c>
      <c r="L253" s="243"/>
      <c r="M253" s="244" t="n">
        <v>25200</v>
      </c>
      <c r="N253" s="244"/>
      <c r="O253" s="244"/>
      <c r="P253" s="244" t="n">
        <v>2520</v>
      </c>
      <c r="Q253" s="244" t="n">
        <v>2530</v>
      </c>
      <c r="R253" s="244" t="n">
        <v>25200</v>
      </c>
      <c r="S253" s="247"/>
      <c r="T253" s="247"/>
      <c r="U253" s="247"/>
    </row>
    <row r="254" customFormat="false" ht="15.75" hidden="false" customHeight="false" outlineLevel="0" collapsed="false">
      <c r="A254" s="229"/>
      <c r="B254" s="229"/>
      <c r="C254" s="229"/>
      <c r="D254" s="240" t="n">
        <v>254</v>
      </c>
      <c r="E254" s="241" t="n">
        <v>263</v>
      </c>
      <c r="F254" s="240" t="n">
        <v>2580</v>
      </c>
      <c r="G254" s="229"/>
      <c r="H254" s="229"/>
      <c r="I254" s="242" t="n">
        <v>126500</v>
      </c>
      <c r="J254" s="169" t="n">
        <v>25300</v>
      </c>
      <c r="K254" s="243" t="n">
        <v>0.0313000000000001</v>
      </c>
      <c r="L254" s="243"/>
      <c r="M254" s="244" t="n">
        <v>25300</v>
      </c>
      <c r="N254" s="244"/>
      <c r="O254" s="244"/>
      <c r="P254" s="244" t="n">
        <v>2530</v>
      </c>
      <c r="Q254" s="244" t="n">
        <v>2540</v>
      </c>
      <c r="R254" s="244" t="n">
        <v>25300</v>
      </c>
      <c r="S254" s="247"/>
      <c r="T254" s="247"/>
      <c r="U254" s="247"/>
    </row>
    <row r="255" customFormat="false" ht="15.75" hidden="false" customHeight="false" outlineLevel="0" collapsed="false">
      <c r="A255" s="229"/>
      <c r="B255" s="229"/>
      <c r="C255" s="229"/>
      <c r="D255" s="240" t="n">
        <v>255</v>
      </c>
      <c r="E255" s="241" t="n">
        <v>264</v>
      </c>
      <c r="F255" s="240" t="n">
        <v>2590</v>
      </c>
      <c r="G255" s="229"/>
      <c r="H255" s="229"/>
      <c r="I255" s="242" t="n">
        <v>127000</v>
      </c>
      <c r="J255" s="169" t="n">
        <v>25400</v>
      </c>
      <c r="K255" s="243" t="n">
        <v>0.0314000000000001</v>
      </c>
      <c r="L255" s="243"/>
      <c r="M255" s="244" t="n">
        <v>25400</v>
      </c>
      <c r="N255" s="244"/>
      <c r="O255" s="244"/>
      <c r="P255" s="244" t="n">
        <v>2540</v>
      </c>
      <c r="Q255" s="244" t="n">
        <v>2550</v>
      </c>
      <c r="R255" s="244" t="n">
        <v>25400</v>
      </c>
      <c r="S255" s="247"/>
      <c r="T255" s="247"/>
      <c r="U255" s="247"/>
    </row>
    <row r="256" customFormat="false" ht="15.75" hidden="false" customHeight="false" outlineLevel="0" collapsed="false">
      <c r="A256" s="229"/>
      <c r="B256" s="229"/>
      <c r="C256" s="229"/>
      <c r="D256" s="240" t="n">
        <v>256</v>
      </c>
      <c r="E256" s="241" t="n">
        <v>265</v>
      </c>
      <c r="F256" s="240" t="n">
        <v>2600</v>
      </c>
      <c r="G256" s="229"/>
      <c r="H256" s="229"/>
      <c r="I256" s="242" t="n">
        <v>127500</v>
      </c>
      <c r="J256" s="169" t="n">
        <v>25500</v>
      </c>
      <c r="K256" s="243" t="n">
        <v>0.0315000000000001</v>
      </c>
      <c r="L256" s="243"/>
      <c r="M256" s="244" t="n">
        <v>25500</v>
      </c>
      <c r="N256" s="244"/>
      <c r="O256" s="244"/>
      <c r="P256" s="244" t="n">
        <v>2550</v>
      </c>
      <c r="Q256" s="244" t="n">
        <v>2560</v>
      </c>
      <c r="R256" s="244" t="n">
        <v>25500</v>
      </c>
      <c r="S256" s="247"/>
      <c r="T256" s="247"/>
      <c r="U256" s="247"/>
    </row>
    <row r="257" customFormat="false" ht="15.75" hidden="false" customHeight="false" outlineLevel="0" collapsed="false">
      <c r="A257" s="229"/>
      <c r="B257" s="229"/>
      <c r="C257" s="229"/>
      <c r="D257" s="240" t="n">
        <v>257</v>
      </c>
      <c r="E257" s="241" t="n">
        <v>266</v>
      </c>
      <c r="F257" s="240" t="n">
        <v>2610</v>
      </c>
      <c r="G257" s="229"/>
      <c r="H257" s="229"/>
      <c r="I257" s="242" t="n">
        <v>128000</v>
      </c>
      <c r="J257" s="169" t="n">
        <v>25600</v>
      </c>
      <c r="K257" s="243" t="n">
        <v>0.0316000000000001</v>
      </c>
      <c r="L257" s="243"/>
      <c r="M257" s="244" t="n">
        <v>25600</v>
      </c>
      <c r="N257" s="244"/>
      <c r="O257" s="244"/>
      <c r="P257" s="244" t="n">
        <v>2560</v>
      </c>
      <c r="Q257" s="244" t="n">
        <v>2570</v>
      </c>
      <c r="R257" s="244" t="n">
        <v>25600</v>
      </c>
      <c r="S257" s="247"/>
      <c r="T257" s="247"/>
      <c r="U257" s="247"/>
    </row>
    <row r="258" customFormat="false" ht="15.75" hidden="false" customHeight="false" outlineLevel="0" collapsed="false">
      <c r="A258" s="229"/>
      <c r="B258" s="229"/>
      <c r="C258" s="229"/>
      <c r="D258" s="240" t="n">
        <v>258</v>
      </c>
      <c r="E258" s="241" t="n">
        <v>267</v>
      </c>
      <c r="F258" s="240" t="n">
        <v>2620</v>
      </c>
      <c r="G258" s="229"/>
      <c r="H258" s="229"/>
      <c r="I258" s="242" t="n">
        <v>128500</v>
      </c>
      <c r="J258" s="169" t="n">
        <v>25700</v>
      </c>
      <c r="K258" s="243" t="n">
        <v>0.0317000000000001</v>
      </c>
      <c r="L258" s="243"/>
      <c r="M258" s="244" t="n">
        <v>25700</v>
      </c>
      <c r="N258" s="244"/>
      <c r="O258" s="244"/>
      <c r="P258" s="244" t="n">
        <v>2570</v>
      </c>
      <c r="Q258" s="244" t="n">
        <v>2580</v>
      </c>
      <c r="R258" s="244" t="n">
        <v>25700</v>
      </c>
      <c r="S258" s="247"/>
      <c r="T258" s="247"/>
      <c r="U258" s="247"/>
    </row>
    <row r="259" customFormat="false" ht="15.75" hidden="false" customHeight="false" outlineLevel="0" collapsed="false">
      <c r="A259" s="229"/>
      <c r="B259" s="229"/>
      <c r="C259" s="229"/>
      <c r="D259" s="240" t="n">
        <v>259</v>
      </c>
      <c r="E259" s="241" t="n">
        <v>268</v>
      </c>
      <c r="F259" s="240" t="n">
        <v>2630</v>
      </c>
      <c r="G259" s="229"/>
      <c r="H259" s="229"/>
      <c r="I259" s="242" t="n">
        <v>129000</v>
      </c>
      <c r="J259" s="169" t="n">
        <v>25800</v>
      </c>
      <c r="K259" s="243" t="n">
        <v>0.0318000000000001</v>
      </c>
      <c r="L259" s="243"/>
      <c r="M259" s="244" t="n">
        <v>25800</v>
      </c>
      <c r="N259" s="244"/>
      <c r="O259" s="244"/>
      <c r="P259" s="244" t="n">
        <v>2580</v>
      </c>
      <c r="Q259" s="244" t="n">
        <v>2590</v>
      </c>
      <c r="R259" s="244" t="n">
        <v>25800</v>
      </c>
      <c r="S259" s="247"/>
      <c r="T259" s="247"/>
      <c r="U259" s="247"/>
    </row>
    <row r="260" customFormat="false" ht="15.75" hidden="false" customHeight="false" outlineLevel="0" collapsed="false">
      <c r="A260" s="229"/>
      <c r="B260" s="229"/>
      <c r="C260" s="229"/>
      <c r="D260" s="240" t="n">
        <v>260</v>
      </c>
      <c r="E260" s="241" t="n">
        <v>269</v>
      </c>
      <c r="F260" s="240" t="n">
        <v>2640</v>
      </c>
      <c r="G260" s="229"/>
      <c r="H260" s="229"/>
      <c r="I260" s="242" t="n">
        <v>129500</v>
      </c>
      <c r="J260" s="169" t="n">
        <v>25900</v>
      </c>
      <c r="K260" s="243" t="n">
        <v>0.0319000000000001</v>
      </c>
      <c r="L260" s="243"/>
      <c r="M260" s="244" t="n">
        <v>25900</v>
      </c>
      <c r="N260" s="244"/>
      <c r="O260" s="244"/>
      <c r="P260" s="244" t="n">
        <v>2590</v>
      </c>
      <c r="Q260" s="244" t="n">
        <v>2600</v>
      </c>
      <c r="R260" s="244" t="n">
        <v>25900</v>
      </c>
      <c r="S260" s="247"/>
      <c r="T260" s="247"/>
      <c r="U260" s="247"/>
    </row>
    <row r="261" customFormat="false" ht="15.75" hidden="false" customHeight="false" outlineLevel="0" collapsed="false">
      <c r="A261" s="229"/>
      <c r="B261" s="229"/>
      <c r="C261" s="229"/>
      <c r="D261" s="240" t="n">
        <v>261</v>
      </c>
      <c r="E261" s="241" t="n">
        <v>270</v>
      </c>
      <c r="F261" s="240" t="n">
        <v>2650</v>
      </c>
      <c r="G261" s="229"/>
      <c r="H261" s="229"/>
      <c r="I261" s="242" t="n">
        <v>130000</v>
      </c>
      <c r="J261" s="169" t="n">
        <v>26000</v>
      </c>
      <c r="K261" s="243" t="n">
        <v>0.0320000000000001</v>
      </c>
      <c r="L261" s="243"/>
      <c r="M261" s="244" t="n">
        <v>26000</v>
      </c>
      <c r="N261" s="244"/>
      <c r="O261" s="244"/>
      <c r="P261" s="244" t="n">
        <v>2600</v>
      </c>
      <c r="Q261" s="244" t="n">
        <v>2610</v>
      </c>
      <c r="R261" s="244" t="n">
        <v>26000</v>
      </c>
      <c r="S261" s="247"/>
      <c r="T261" s="247"/>
      <c r="U261" s="247"/>
    </row>
    <row r="262" customFormat="false" ht="15.75" hidden="false" customHeight="false" outlineLevel="0" collapsed="false">
      <c r="A262" s="229"/>
      <c r="B262" s="229"/>
      <c r="C262" s="229"/>
      <c r="D262" s="240" t="n">
        <v>262</v>
      </c>
      <c r="E262" s="241" t="n">
        <v>271</v>
      </c>
      <c r="F262" s="240" t="n">
        <v>2660</v>
      </c>
      <c r="G262" s="229"/>
      <c r="H262" s="229"/>
      <c r="I262" s="242" t="n">
        <v>130500</v>
      </c>
      <c r="J262" s="169" t="n">
        <v>26100</v>
      </c>
      <c r="K262" s="243" t="n">
        <v>0.0321000000000001</v>
      </c>
      <c r="L262" s="243"/>
      <c r="M262" s="244" t="n">
        <v>26100</v>
      </c>
      <c r="N262" s="244"/>
      <c r="O262" s="244"/>
      <c r="P262" s="244" t="n">
        <v>2610</v>
      </c>
      <c r="Q262" s="244" t="n">
        <v>2620</v>
      </c>
      <c r="R262" s="244" t="n">
        <v>26100</v>
      </c>
      <c r="S262" s="247"/>
      <c r="T262" s="247"/>
      <c r="U262" s="247"/>
    </row>
    <row r="263" customFormat="false" ht="15.75" hidden="false" customHeight="false" outlineLevel="0" collapsed="false">
      <c r="A263" s="229"/>
      <c r="B263" s="229"/>
      <c r="C263" s="229"/>
      <c r="D263" s="240" t="n">
        <v>263</v>
      </c>
      <c r="E263" s="241" t="n">
        <v>272</v>
      </c>
      <c r="F263" s="240" t="n">
        <v>2670</v>
      </c>
      <c r="G263" s="229"/>
      <c r="H263" s="229"/>
      <c r="I263" s="242" t="n">
        <v>131000</v>
      </c>
      <c r="J263" s="169" t="n">
        <v>26200</v>
      </c>
      <c r="K263" s="243" t="n">
        <v>0.0322000000000001</v>
      </c>
      <c r="L263" s="243"/>
      <c r="M263" s="244" t="n">
        <v>26200</v>
      </c>
      <c r="N263" s="244"/>
      <c r="O263" s="244"/>
      <c r="P263" s="244" t="n">
        <v>2620</v>
      </c>
      <c r="Q263" s="244" t="n">
        <v>2630</v>
      </c>
      <c r="R263" s="244" t="n">
        <v>26200</v>
      </c>
      <c r="S263" s="247"/>
      <c r="T263" s="247"/>
      <c r="U263" s="247"/>
    </row>
    <row r="264" customFormat="false" ht="15.75" hidden="false" customHeight="false" outlineLevel="0" collapsed="false">
      <c r="A264" s="229"/>
      <c r="B264" s="229"/>
      <c r="C264" s="229"/>
      <c r="D264" s="240" t="n">
        <v>264</v>
      </c>
      <c r="E264" s="241" t="n">
        <v>273</v>
      </c>
      <c r="F264" s="240" t="n">
        <v>2680</v>
      </c>
      <c r="G264" s="229"/>
      <c r="H264" s="229"/>
      <c r="I264" s="242" t="n">
        <v>131500</v>
      </c>
      <c r="J264" s="169" t="n">
        <v>26300</v>
      </c>
      <c r="K264" s="243" t="n">
        <v>0.0323000000000001</v>
      </c>
      <c r="L264" s="243"/>
      <c r="M264" s="244" t="n">
        <v>26300</v>
      </c>
      <c r="N264" s="244"/>
      <c r="O264" s="244"/>
      <c r="P264" s="244" t="n">
        <v>2630</v>
      </c>
      <c r="Q264" s="244" t="n">
        <v>2640</v>
      </c>
      <c r="R264" s="244" t="n">
        <v>26300</v>
      </c>
      <c r="S264" s="247"/>
      <c r="T264" s="247"/>
      <c r="U264" s="247"/>
    </row>
    <row r="265" customFormat="false" ht="15.75" hidden="false" customHeight="false" outlineLevel="0" collapsed="false">
      <c r="A265" s="229"/>
      <c r="B265" s="229"/>
      <c r="C265" s="229"/>
      <c r="D265" s="240" t="n">
        <v>265</v>
      </c>
      <c r="E265" s="241" t="n">
        <v>274</v>
      </c>
      <c r="F265" s="240" t="n">
        <v>2690</v>
      </c>
      <c r="G265" s="229"/>
      <c r="H265" s="229"/>
      <c r="I265" s="242" t="n">
        <v>132000</v>
      </c>
      <c r="J265" s="169" t="n">
        <v>26400</v>
      </c>
      <c r="K265" s="243" t="n">
        <v>0.0324000000000001</v>
      </c>
      <c r="L265" s="243"/>
      <c r="M265" s="244" t="n">
        <v>26400</v>
      </c>
      <c r="N265" s="244"/>
      <c r="O265" s="244"/>
      <c r="P265" s="244" t="n">
        <v>2640</v>
      </c>
      <c r="Q265" s="244" t="n">
        <v>2650</v>
      </c>
      <c r="R265" s="244" t="n">
        <v>26400</v>
      </c>
      <c r="S265" s="247"/>
      <c r="T265" s="247"/>
      <c r="U265" s="247"/>
    </row>
    <row r="266" customFormat="false" ht="15.75" hidden="false" customHeight="false" outlineLevel="0" collapsed="false">
      <c r="A266" s="229"/>
      <c r="B266" s="229"/>
      <c r="C266" s="229"/>
      <c r="D266" s="240" t="n">
        <v>266</v>
      </c>
      <c r="E266" s="241" t="n">
        <v>275</v>
      </c>
      <c r="F266" s="240" t="n">
        <v>2700</v>
      </c>
      <c r="G266" s="229"/>
      <c r="H266" s="229"/>
      <c r="I266" s="242" t="n">
        <v>132500</v>
      </c>
      <c r="J266" s="169" t="n">
        <v>26500</v>
      </c>
      <c r="K266" s="243" t="n">
        <v>0.0325000000000001</v>
      </c>
      <c r="L266" s="243"/>
      <c r="M266" s="244" t="n">
        <v>26500</v>
      </c>
      <c r="N266" s="244"/>
      <c r="O266" s="244"/>
      <c r="P266" s="244" t="n">
        <v>2650</v>
      </c>
      <c r="Q266" s="244" t="n">
        <v>2660</v>
      </c>
      <c r="R266" s="244" t="n">
        <v>26500</v>
      </c>
      <c r="S266" s="247"/>
      <c r="T266" s="247"/>
      <c r="U266" s="247"/>
    </row>
    <row r="267" customFormat="false" ht="15.75" hidden="false" customHeight="false" outlineLevel="0" collapsed="false">
      <c r="A267" s="229"/>
      <c r="B267" s="229"/>
      <c r="C267" s="229"/>
      <c r="D267" s="240" t="n">
        <v>267</v>
      </c>
      <c r="E267" s="241" t="n">
        <v>276</v>
      </c>
      <c r="F267" s="240" t="n">
        <v>2710</v>
      </c>
      <c r="G267" s="229"/>
      <c r="H267" s="229"/>
      <c r="I267" s="242" t="n">
        <v>133000</v>
      </c>
      <c r="J267" s="169" t="n">
        <v>26600</v>
      </c>
      <c r="K267" s="243" t="n">
        <v>0.0326000000000001</v>
      </c>
      <c r="L267" s="243"/>
      <c r="M267" s="244" t="n">
        <v>26600</v>
      </c>
      <c r="N267" s="244"/>
      <c r="O267" s="244"/>
      <c r="P267" s="244" t="n">
        <v>2660</v>
      </c>
      <c r="Q267" s="244" t="n">
        <v>2670</v>
      </c>
      <c r="R267" s="244" t="n">
        <v>26600</v>
      </c>
      <c r="S267" s="247"/>
      <c r="T267" s="247"/>
      <c r="U267" s="247"/>
    </row>
    <row r="268" customFormat="false" ht="15.75" hidden="false" customHeight="false" outlineLevel="0" collapsed="false">
      <c r="A268" s="229"/>
      <c r="B268" s="229"/>
      <c r="C268" s="229"/>
      <c r="D268" s="240" t="n">
        <v>268</v>
      </c>
      <c r="E268" s="241" t="n">
        <v>277</v>
      </c>
      <c r="F268" s="240" t="n">
        <v>2720</v>
      </c>
      <c r="G268" s="229"/>
      <c r="H268" s="229"/>
      <c r="I268" s="242" t="n">
        <v>133500</v>
      </c>
      <c r="J268" s="169" t="n">
        <v>26700</v>
      </c>
      <c r="K268" s="243" t="n">
        <v>0.0327000000000001</v>
      </c>
      <c r="L268" s="243"/>
      <c r="M268" s="244" t="n">
        <v>26700</v>
      </c>
      <c r="N268" s="244"/>
      <c r="O268" s="244"/>
      <c r="P268" s="244" t="n">
        <v>2670</v>
      </c>
      <c r="Q268" s="244" t="n">
        <v>2680</v>
      </c>
      <c r="R268" s="244" t="n">
        <v>26700</v>
      </c>
      <c r="S268" s="247"/>
      <c r="T268" s="247"/>
      <c r="U268" s="247"/>
    </row>
    <row r="269" customFormat="false" ht="15.75" hidden="false" customHeight="false" outlineLevel="0" collapsed="false">
      <c r="A269" s="229"/>
      <c r="B269" s="229"/>
      <c r="C269" s="229"/>
      <c r="D269" s="240" t="n">
        <v>269</v>
      </c>
      <c r="E269" s="241" t="n">
        <v>278</v>
      </c>
      <c r="F269" s="240" t="n">
        <v>2730</v>
      </c>
      <c r="G269" s="229"/>
      <c r="H269" s="229"/>
      <c r="I269" s="242" t="n">
        <v>134000</v>
      </c>
      <c r="J269" s="169" t="n">
        <v>26800</v>
      </c>
      <c r="K269" s="243" t="n">
        <v>0.0328000000000001</v>
      </c>
      <c r="L269" s="243"/>
      <c r="M269" s="244" t="n">
        <v>26800</v>
      </c>
      <c r="N269" s="244"/>
      <c r="O269" s="244"/>
      <c r="P269" s="244" t="n">
        <v>2680</v>
      </c>
      <c r="Q269" s="244" t="n">
        <v>2690</v>
      </c>
      <c r="R269" s="244" t="n">
        <v>26800</v>
      </c>
      <c r="S269" s="247"/>
      <c r="T269" s="247"/>
      <c r="U269" s="247"/>
    </row>
    <row r="270" customFormat="false" ht="15.75" hidden="false" customHeight="false" outlineLevel="0" collapsed="false">
      <c r="A270" s="229"/>
      <c r="B270" s="229"/>
      <c r="C270" s="229"/>
      <c r="D270" s="240" t="n">
        <v>270</v>
      </c>
      <c r="E270" s="241" t="n">
        <v>279</v>
      </c>
      <c r="F270" s="240" t="n">
        <v>2740</v>
      </c>
      <c r="G270" s="229"/>
      <c r="H270" s="229"/>
      <c r="I270" s="242" t="n">
        <v>134500</v>
      </c>
      <c r="J270" s="169" t="n">
        <v>26900</v>
      </c>
      <c r="K270" s="243" t="n">
        <v>0.0329000000000001</v>
      </c>
      <c r="L270" s="243"/>
      <c r="M270" s="244" t="n">
        <v>26900</v>
      </c>
      <c r="N270" s="244"/>
      <c r="O270" s="244"/>
      <c r="P270" s="244" t="n">
        <v>2690</v>
      </c>
      <c r="Q270" s="244" t="n">
        <v>2700</v>
      </c>
      <c r="R270" s="244" t="n">
        <v>26900</v>
      </c>
      <c r="S270" s="247"/>
      <c r="T270" s="247"/>
      <c r="U270" s="247"/>
    </row>
    <row r="271" customFormat="false" ht="15.75" hidden="false" customHeight="false" outlineLevel="0" collapsed="false">
      <c r="A271" s="229"/>
      <c r="B271" s="229"/>
      <c r="C271" s="229"/>
      <c r="D271" s="240" t="n">
        <v>271</v>
      </c>
      <c r="E271" s="241" t="n">
        <v>280</v>
      </c>
      <c r="F271" s="240" t="n">
        <v>2750</v>
      </c>
      <c r="G271" s="229"/>
      <c r="H271" s="229"/>
      <c r="I271" s="242" t="n">
        <v>135000</v>
      </c>
      <c r="J271" s="169" t="n">
        <v>27000</v>
      </c>
      <c r="K271" s="243" t="n">
        <v>0.0330000000000001</v>
      </c>
      <c r="L271" s="243"/>
      <c r="M271" s="244" t="n">
        <v>27000</v>
      </c>
      <c r="N271" s="244"/>
      <c r="O271" s="244"/>
      <c r="P271" s="244" t="n">
        <v>2700</v>
      </c>
      <c r="Q271" s="244" t="n">
        <v>2710</v>
      </c>
      <c r="R271" s="244" t="n">
        <v>27000</v>
      </c>
      <c r="S271" s="247"/>
      <c r="T271" s="247"/>
      <c r="U271" s="247"/>
    </row>
    <row r="272" customFormat="false" ht="15.75" hidden="false" customHeight="false" outlineLevel="0" collapsed="false">
      <c r="A272" s="229"/>
      <c r="B272" s="229"/>
      <c r="C272" s="229"/>
      <c r="D272" s="240" t="n">
        <v>272</v>
      </c>
      <c r="E272" s="241" t="n">
        <v>281</v>
      </c>
      <c r="F272" s="240" t="n">
        <v>2760</v>
      </c>
      <c r="G272" s="229"/>
      <c r="H272" s="229"/>
      <c r="I272" s="242" t="n">
        <v>135500</v>
      </c>
      <c r="J272" s="169" t="n">
        <v>27100</v>
      </c>
      <c r="K272" s="243" t="n">
        <v>0.0331000000000001</v>
      </c>
      <c r="L272" s="243"/>
      <c r="M272" s="244" t="n">
        <v>27100</v>
      </c>
      <c r="N272" s="244"/>
      <c r="O272" s="244"/>
      <c r="P272" s="244" t="n">
        <v>2710</v>
      </c>
      <c r="Q272" s="244" t="n">
        <v>2720</v>
      </c>
      <c r="R272" s="244" t="n">
        <v>27100</v>
      </c>
      <c r="S272" s="247"/>
      <c r="T272" s="247"/>
      <c r="U272" s="247"/>
    </row>
    <row r="273" customFormat="false" ht="15.75" hidden="false" customHeight="false" outlineLevel="0" collapsed="false">
      <c r="A273" s="229"/>
      <c r="B273" s="229"/>
      <c r="C273" s="229"/>
      <c r="D273" s="240" t="n">
        <v>273</v>
      </c>
      <c r="E273" s="241" t="n">
        <v>282</v>
      </c>
      <c r="F273" s="240" t="n">
        <v>2770</v>
      </c>
      <c r="G273" s="229"/>
      <c r="H273" s="229"/>
      <c r="I273" s="242" t="n">
        <v>136000</v>
      </c>
      <c r="J273" s="169" t="n">
        <v>27200</v>
      </c>
      <c r="K273" s="243" t="n">
        <v>0.0332000000000001</v>
      </c>
      <c r="L273" s="243"/>
      <c r="M273" s="244" t="n">
        <v>27200</v>
      </c>
      <c r="N273" s="244"/>
      <c r="O273" s="244"/>
      <c r="P273" s="244" t="n">
        <v>2720</v>
      </c>
      <c r="Q273" s="244" t="n">
        <v>2730</v>
      </c>
      <c r="R273" s="244" t="n">
        <v>27200</v>
      </c>
      <c r="S273" s="247"/>
      <c r="T273" s="247"/>
      <c r="U273" s="247"/>
    </row>
    <row r="274" customFormat="false" ht="15.75" hidden="false" customHeight="false" outlineLevel="0" collapsed="false">
      <c r="A274" s="229"/>
      <c r="B274" s="229"/>
      <c r="C274" s="229"/>
      <c r="D274" s="240" t="n">
        <v>274</v>
      </c>
      <c r="E274" s="241" t="n">
        <v>283</v>
      </c>
      <c r="F274" s="240" t="n">
        <v>2780</v>
      </c>
      <c r="G274" s="229"/>
      <c r="H274" s="229"/>
      <c r="I274" s="242" t="n">
        <v>136500</v>
      </c>
      <c r="J274" s="169" t="n">
        <v>27300</v>
      </c>
      <c r="K274" s="243" t="n">
        <v>0.0333000000000001</v>
      </c>
      <c r="L274" s="243"/>
      <c r="M274" s="244" t="n">
        <v>27300</v>
      </c>
      <c r="N274" s="244"/>
      <c r="O274" s="244"/>
      <c r="P274" s="244" t="n">
        <v>2730</v>
      </c>
      <c r="Q274" s="244" t="n">
        <v>2740</v>
      </c>
      <c r="R274" s="244" t="n">
        <v>27300</v>
      </c>
      <c r="S274" s="247"/>
      <c r="T274" s="247"/>
      <c r="U274" s="247"/>
    </row>
    <row r="275" customFormat="false" ht="15.75" hidden="false" customHeight="false" outlineLevel="0" collapsed="false">
      <c r="A275" s="229"/>
      <c r="B275" s="229"/>
      <c r="C275" s="229"/>
      <c r="D275" s="240" t="n">
        <v>275</v>
      </c>
      <c r="E275" s="241" t="n">
        <v>284</v>
      </c>
      <c r="F275" s="240" t="n">
        <v>2790</v>
      </c>
      <c r="G275" s="229"/>
      <c r="H275" s="229"/>
      <c r="I275" s="242" t="n">
        <v>137000</v>
      </c>
      <c r="J275" s="169" t="n">
        <v>27400</v>
      </c>
      <c r="K275" s="243" t="n">
        <v>0.0334000000000001</v>
      </c>
      <c r="L275" s="243"/>
      <c r="M275" s="244" t="n">
        <v>27400</v>
      </c>
      <c r="N275" s="244"/>
      <c r="O275" s="244"/>
      <c r="P275" s="244" t="n">
        <v>2740</v>
      </c>
      <c r="Q275" s="244" t="n">
        <v>2750</v>
      </c>
      <c r="R275" s="244" t="n">
        <v>27400</v>
      </c>
      <c r="S275" s="247"/>
      <c r="T275" s="247"/>
      <c r="U275" s="247"/>
    </row>
    <row r="276" customFormat="false" ht="15.75" hidden="false" customHeight="false" outlineLevel="0" collapsed="false">
      <c r="A276" s="229"/>
      <c r="B276" s="229"/>
      <c r="C276" s="229"/>
      <c r="D276" s="240" t="n">
        <v>276</v>
      </c>
      <c r="E276" s="241" t="n">
        <v>285</v>
      </c>
      <c r="F276" s="240" t="n">
        <v>2800</v>
      </c>
      <c r="G276" s="229"/>
      <c r="H276" s="229"/>
      <c r="I276" s="242" t="n">
        <v>137500</v>
      </c>
      <c r="J276" s="169" t="n">
        <v>27500</v>
      </c>
      <c r="K276" s="243" t="n">
        <v>0.0335000000000001</v>
      </c>
      <c r="L276" s="243"/>
      <c r="M276" s="244" t="n">
        <v>27500</v>
      </c>
      <c r="N276" s="244"/>
      <c r="O276" s="244"/>
      <c r="P276" s="244" t="n">
        <v>2750</v>
      </c>
      <c r="Q276" s="244" t="n">
        <v>2760</v>
      </c>
      <c r="R276" s="244" t="n">
        <v>27500</v>
      </c>
      <c r="S276" s="247"/>
      <c r="T276" s="247"/>
      <c r="U276" s="247"/>
    </row>
    <row r="277" customFormat="false" ht="15.75" hidden="false" customHeight="false" outlineLevel="0" collapsed="false">
      <c r="A277" s="229"/>
      <c r="B277" s="229"/>
      <c r="C277" s="229"/>
      <c r="D277" s="240" t="n">
        <v>277</v>
      </c>
      <c r="E277" s="241" t="n">
        <v>286</v>
      </c>
      <c r="F277" s="240" t="n">
        <v>2810</v>
      </c>
      <c r="G277" s="229"/>
      <c r="H277" s="229"/>
      <c r="I277" s="242" t="n">
        <v>138000</v>
      </c>
      <c r="J277" s="169" t="n">
        <v>27600</v>
      </c>
      <c r="K277" s="243" t="n">
        <v>0.0336000000000001</v>
      </c>
      <c r="L277" s="243"/>
      <c r="M277" s="244" t="n">
        <v>27600</v>
      </c>
      <c r="N277" s="244"/>
      <c r="O277" s="244"/>
      <c r="P277" s="244" t="n">
        <v>2760</v>
      </c>
      <c r="Q277" s="244" t="n">
        <v>2770</v>
      </c>
      <c r="R277" s="244" t="n">
        <v>27600</v>
      </c>
      <c r="S277" s="247"/>
      <c r="T277" s="247"/>
      <c r="U277" s="247"/>
    </row>
    <row r="278" customFormat="false" ht="15.75" hidden="false" customHeight="false" outlineLevel="0" collapsed="false">
      <c r="A278" s="229"/>
      <c r="B278" s="229"/>
      <c r="C278" s="229"/>
      <c r="D278" s="240" t="n">
        <v>278</v>
      </c>
      <c r="E278" s="241" t="n">
        <v>287</v>
      </c>
      <c r="F278" s="240" t="n">
        <v>2820</v>
      </c>
      <c r="G278" s="229"/>
      <c r="H278" s="229"/>
      <c r="I278" s="242" t="n">
        <v>138500</v>
      </c>
      <c r="J278" s="169" t="n">
        <v>27700</v>
      </c>
      <c r="K278" s="243" t="n">
        <v>0.0337000000000001</v>
      </c>
      <c r="L278" s="243"/>
      <c r="M278" s="244" t="n">
        <v>27700</v>
      </c>
      <c r="N278" s="244"/>
      <c r="O278" s="244"/>
      <c r="P278" s="244" t="n">
        <v>2770</v>
      </c>
      <c r="Q278" s="244" t="n">
        <v>2780</v>
      </c>
      <c r="R278" s="244" t="n">
        <v>27700</v>
      </c>
      <c r="S278" s="247"/>
      <c r="T278" s="247"/>
      <c r="U278" s="247"/>
    </row>
    <row r="279" customFormat="false" ht="15.75" hidden="false" customHeight="false" outlineLevel="0" collapsed="false">
      <c r="A279" s="229"/>
      <c r="B279" s="229"/>
      <c r="C279" s="229"/>
      <c r="D279" s="240" t="n">
        <v>279</v>
      </c>
      <c r="E279" s="241" t="n">
        <v>288</v>
      </c>
      <c r="F279" s="240" t="n">
        <v>2830</v>
      </c>
      <c r="G279" s="229"/>
      <c r="H279" s="229"/>
      <c r="I279" s="242" t="n">
        <v>139000</v>
      </c>
      <c r="J279" s="169" t="n">
        <v>27800</v>
      </c>
      <c r="K279" s="243" t="n">
        <v>0.0338000000000001</v>
      </c>
      <c r="L279" s="243"/>
      <c r="M279" s="244" t="n">
        <v>27800</v>
      </c>
      <c r="N279" s="244"/>
      <c r="O279" s="244"/>
      <c r="P279" s="244" t="n">
        <v>2780</v>
      </c>
      <c r="Q279" s="244" t="n">
        <v>2790</v>
      </c>
      <c r="R279" s="244" t="n">
        <v>27800</v>
      </c>
      <c r="S279" s="247"/>
      <c r="T279" s="247"/>
      <c r="U279" s="247"/>
    </row>
    <row r="280" customFormat="false" ht="15.75" hidden="false" customHeight="false" outlineLevel="0" collapsed="false">
      <c r="A280" s="229"/>
      <c r="B280" s="229"/>
      <c r="C280" s="229"/>
      <c r="D280" s="240" t="n">
        <v>280</v>
      </c>
      <c r="E280" s="241" t="n">
        <v>289</v>
      </c>
      <c r="F280" s="240" t="n">
        <v>2840</v>
      </c>
      <c r="G280" s="229"/>
      <c r="H280" s="229"/>
      <c r="I280" s="242" t="n">
        <v>139500</v>
      </c>
      <c r="J280" s="169" t="n">
        <v>27900</v>
      </c>
      <c r="K280" s="243" t="n">
        <v>0.0339000000000001</v>
      </c>
      <c r="L280" s="243"/>
      <c r="M280" s="244" t="n">
        <v>27900</v>
      </c>
      <c r="N280" s="244"/>
      <c r="O280" s="244"/>
      <c r="P280" s="244" t="n">
        <v>2790</v>
      </c>
      <c r="Q280" s="244" t="n">
        <v>2800</v>
      </c>
      <c r="R280" s="244" t="n">
        <v>27900</v>
      </c>
      <c r="S280" s="247"/>
      <c r="T280" s="247"/>
      <c r="U280" s="247"/>
    </row>
    <row r="281" customFormat="false" ht="15.75" hidden="false" customHeight="false" outlineLevel="0" collapsed="false">
      <c r="A281" s="229"/>
      <c r="B281" s="229"/>
      <c r="C281" s="229"/>
      <c r="D281" s="240" t="n">
        <v>281</v>
      </c>
      <c r="E281" s="241" t="n">
        <v>290</v>
      </c>
      <c r="F281" s="240" t="n">
        <v>2850</v>
      </c>
      <c r="G281" s="229"/>
      <c r="H281" s="229"/>
      <c r="I281" s="242" t="n">
        <v>140000</v>
      </c>
      <c r="J281" s="169" t="n">
        <v>28000</v>
      </c>
      <c r="K281" s="243" t="n">
        <v>0.0340000000000001</v>
      </c>
      <c r="L281" s="243"/>
      <c r="M281" s="244" t="n">
        <v>28000</v>
      </c>
      <c r="N281" s="244"/>
      <c r="O281" s="244"/>
      <c r="P281" s="244" t="n">
        <v>2800</v>
      </c>
      <c r="Q281" s="244" t="n">
        <v>2810</v>
      </c>
      <c r="R281" s="244" t="n">
        <v>28000</v>
      </c>
      <c r="S281" s="247"/>
      <c r="T281" s="247"/>
      <c r="U281" s="247"/>
    </row>
    <row r="282" customFormat="false" ht="15.75" hidden="false" customHeight="false" outlineLevel="0" collapsed="false">
      <c r="A282" s="229"/>
      <c r="B282" s="229"/>
      <c r="C282" s="229"/>
      <c r="D282" s="240" t="n">
        <v>282</v>
      </c>
      <c r="E282" s="241" t="n">
        <v>291</v>
      </c>
      <c r="F282" s="240" t="n">
        <v>2860</v>
      </c>
      <c r="G282" s="229"/>
      <c r="H282" s="229"/>
      <c r="I282" s="242" t="n">
        <v>140500</v>
      </c>
      <c r="J282" s="169" t="n">
        <v>28100</v>
      </c>
      <c r="K282" s="243" t="n">
        <v>0.0341000000000001</v>
      </c>
      <c r="L282" s="243"/>
      <c r="M282" s="244" t="n">
        <v>28100</v>
      </c>
      <c r="N282" s="244"/>
      <c r="O282" s="244"/>
      <c r="P282" s="244" t="n">
        <v>2810</v>
      </c>
      <c r="Q282" s="244" t="n">
        <v>2820</v>
      </c>
      <c r="R282" s="244" t="n">
        <v>28100</v>
      </c>
      <c r="S282" s="247"/>
      <c r="T282" s="247"/>
      <c r="U282" s="247"/>
    </row>
    <row r="283" customFormat="false" ht="15.75" hidden="false" customHeight="false" outlineLevel="0" collapsed="false">
      <c r="A283" s="229"/>
      <c r="B283" s="229"/>
      <c r="C283" s="229"/>
      <c r="D283" s="240" t="n">
        <v>283</v>
      </c>
      <c r="E283" s="241" t="n">
        <v>292</v>
      </c>
      <c r="F283" s="240" t="n">
        <v>2870</v>
      </c>
      <c r="G283" s="229"/>
      <c r="H283" s="229"/>
      <c r="I283" s="242" t="n">
        <v>141000</v>
      </c>
      <c r="J283" s="169" t="n">
        <v>28200</v>
      </c>
      <c r="K283" s="243" t="n">
        <v>0.0342000000000001</v>
      </c>
      <c r="L283" s="243"/>
      <c r="M283" s="244" t="n">
        <v>28200</v>
      </c>
      <c r="N283" s="244"/>
      <c r="O283" s="244"/>
      <c r="P283" s="244" t="n">
        <v>2820</v>
      </c>
      <c r="Q283" s="244" t="n">
        <v>2830</v>
      </c>
      <c r="R283" s="244" t="n">
        <v>28200</v>
      </c>
      <c r="S283" s="247"/>
      <c r="T283" s="247"/>
      <c r="U283" s="247"/>
    </row>
    <row r="284" customFormat="false" ht="15.75" hidden="false" customHeight="false" outlineLevel="0" collapsed="false">
      <c r="A284" s="229"/>
      <c r="B284" s="229"/>
      <c r="C284" s="229"/>
      <c r="D284" s="240" t="n">
        <v>284</v>
      </c>
      <c r="E284" s="241" t="n">
        <v>293</v>
      </c>
      <c r="F284" s="240" t="n">
        <v>2880</v>
      </c>
      <c r="G284" s="229"/>
      <c r="H284" s="229"/>
      <c r="I284" s="242" t="n">
        <v>141500</v>
      </c>
      <c r="J284" s="169" t="n">
        <v>28300</v>
      </c>
      <c r="K284" s="243" t="n">
        <v>0.0343000000000001</v>
      </c>
      <c r="L284" s="243"/>
      <c r="M284" s="244" t="n">
        <v>28300</v>
      </c>
      <c r="N284" s="244"/>
      <c r="O284" s="244"/>
      <c r="P284" s="244" t="n">
        <v>2830</v>
      </c>
      <c r="Q284" s="244" t="n">
        <v>2840</v>
      </c>
      <c r="R284" s="244" t="n">
        <v>28300</v>
      </c>
      <c r="S284" s="247"/>
      <c r="T284" s="247"/>
      <c r="U284" s="247"/>
    </row>
    <row r="285" customFormat="false" ht="15.75" hidden="false" customHeight="false" outlineLevel="0" collapsed="false">
      <c r="A285" s="229"/>
      <c r="B285" s="229"/>
      <c r="C285" s="229"/>
      <c r="D285" s="240" t="n">
        <v>285</v>
      </c>
      <c r="E285" s="241" t="n">
        <v>294</v>
      </c>
      <c r="F285" s="240" t="n">
        <v>2890</v>
      </c>
      <c r="G285" s="229"/>
      <c r="H285" s="229"/>
      <c r="I285" s="242" t="n">
        <v>142000</v>
      </c>
      <c r="J285" s="169" t="n">
        <v>28400</v>
      </c>
      <c r="K285" s="243" t="n">
        <v>0.0344000000000001</v>
      </c>
      <c r="L285" s="243"/>
      <c r="M285" s="244" t="n">
        <v>28400</v>
      </c>
      <c r="N285" s="244"/>
      <c r="O285" s="244"/>
      <c r="P285" s="244" t="n">
        <v>2840</v>
      </c>
      <c r="Q285" s="244" t="n">
        <v>2850</v>
      </c>
      <c r="R285" s="244" t="n">
        <v>28400</v>
      </c>
      <c r="S285" s="247"/>
      <c r="T285" s="247"/>
      <c r="U285" s="247"/>
    </row>
    <row r="286" customFormat="false" ht="15.75" hidden="false" customHeight="false" outlineLevel="0" collapsed="false">
      <c r="A286" s="229"/>
      <c r="B286" s="229"/>
      <c r="C286" s="229"/>
      <c r="D286" s="240" t="n">
        <v>286</v>
      </c>
      <c r="E286" s="241" t="n">
        <v>295</v>
      </c>
      <c r="F286" s="240" t="n">
        <v>2900</v>
      </c>
      <c r="G286" s="229"/>
      <c r="H286" s="229"/>
      <c r="I286" s="242" t="n">
        <v>142500</v>
      </c>
      <c r="J286" s="169" t="n">
        <v>28500</v>
      </c>
      <c r="K286" s="243" t="n">
        <v>0.0345000000000001</v>
      </c>
      <c r="L286" s="243"/>
      <c r="M286" s="244" t="n">
        <v>28500</v>
      </c>
      <c r="N286" s="244"/>
      <c r="O286" s="244"/>
      <c r="P286" s="244" t="n">
        <v>2850</v>
      </c>
      <c r="Q286" s="244" t="n">
        <v>2860</v>
      </c>
      <c r="R286" s="244" t="n">
        <v>28500</v>
      </c>
      <c r="S286" s="247"/>
      <c r="T286" s="247"/>
      <c r="U286" s="247"/>
    </row>
    <row r="287" customFormat="false" ht="15.75" hidden="false" customHeight="false" outlineLevel="0" collapsed="false">
      <c r="A287" s="229"/>
      <c r="B287" s="229"/>
      <c r="C287" s="229"/>
      <c r="D287" s="240" t="n">
        <v>287</v>
      </c>
      <c r="E287" s="241" t="n">
        <v>296</v>
      </c>
      <c r="F287" s="240" t="n">
        <v>2910</v>
      </c>
      <c r="G287" s="229"/>
      <c r="H287" s="229"/>
      <c r="I287" s="242" t="n">
        <v>143000</v>
      </c>
      <c r="J287" s="169" t="n">
        <v>28600</v>
      </c>
      <c r="K287" s="243" t="n">
        <v>0.0346000000000001</v>
      </c>
      <c r="L287" s="243"/>
      <c r="M287" s="244" t="n">
        <v>28600</v>
      </c>
      <c r="N287" s="244"/>
      <c r="O287" s="244"/>
      <c r="P287" s="244" t="n">
        <v>2860</v>
      </c>
      <c r="Q287" s="244" t="n">
        <v>2870</v>
      </c>
      <c r="R287" s="244" t="n">
        <v>28600</v>
      </c>
      <c r="S287" s="247"/>
      <c r="T287" s="247"/>
      <c r="U287" s="247"/>
    </row>
    <row r="288" customFormat="false" ht="15.75" hidden="false" customHeight="false" outlineLevel="0" collapsed="false">
      <c r="A288" s="229"/>
      <c r="B288" s="229"/>
      <c r="C288" s="229"/>
      <c r="D288" s="240" t="n">
        <v>288</v>
      </c>
      <c r="E288" s="241" t="n">
        <v>297</v>
      </c>
      <c r="F288" s="240" t="n">
        <v>2920</v>
      </c>
      <c r="G288" s="229"/>
      <c r="H288" s="229"/>
      <c r="I288" s="242" t="n">
        <v>143500</v>
      </c>
      <c r="J288" s="169" t="n">
        <v>28700</v>
      </c>
      <c r="K288" s="243" t="n">
        <v>0.0347000000000001</v>
      </c>
      <c r="L288" s="243"/>
      <c r="M288" s="244" t="n">
        <v>28700</v>
      </c>
      <c r="N288" s="244"/>
      <c r="O288" s="244"/>
      <c r="P288" s="244" t="n">
        <v>2870</v>
      </c>
      <c r="Q288" s="244" t="n">
        <v>2880</v>
      </c>
      <c r="R288" s="244" t="n">
        <v>28700</v>
      </c>
      <c r="S288" s="247"/>
      <c r="T288" s="247"/>
      <c r="U288" s="247"/>
    </row>
    <row r="289" customFormat="false" ht="15.75" hidden="false" customHeight="false" outlineLevel="0" collapsed="false">
      <c r="A289" s="229"/>
      <c r="B289" s="229"/>
      <c r="C289" s="229"/>
      <c r="D289" s="240" t="n">
        <v>289</v>
      </c>
      <c r="E289" s="241" t="n">
        <v>298</v>
      </c>
      <c r="F289" s="240" t="n">
        <v>2930</v>
      </c>
      <c r="G289" s="229"/>
      <c r="H289" s="229"/>
      <c r="I289" s="242" t="n">
        <v>144000</v>
      </c>
      <c r="J289" s="169" t="n">
        <v>28800</v>
      </c>
      <c r="K289" s="243" t="n">
        <v>0.0348000000000001</v>
      </c>
      <c r="L289" s="243"/>
      <c r="M289" s="244" t="n">
        <v>28800</v>
      </c>
      <c r="N289" s="244"/>
      <c r="O289" s="244"/>
      <c r="P289" s="244" t="n">
        <v>2880</v>
      </c>
      <c r="Q289" s="244" t="n">
        <v>2890</v>
      </c>
      <c r="R289" s="244" t="n">
        <v>28800</v>
      </c>
      <c r="S289" s="247"/>
      <c r="T289" s="247"/>
      <c r="U289" s="247"/>
    </row>
    <row r="290" customFormat="false" ht="15.75" hidden="false" customHeight="false" outlineLevel="0" collapsed="false">
      <c r="A290" s="229"/>
      <c r="B290" s="229"/>
      <c r="C290" s="229"/>
      <c r="D290" s="240" t="n">
        <v>290</v>
      </c>
      <c r="E290" s="241" t="n">
        <v>299</v>
      </c>
      <c r="F290" s="240" t="n">
        <v>2940</v>
      </c>
      <c r="G290" s="229"/>
      <c r="H290" s="229"/>
      <c r="I290" s="248"/>
      <c r="J290" s="169" t="n">
        <v>28900</v>
      </c>
      <c r="K290" s="243" t="n">
        <v>0.0349000000000001</v>
      </c>
      <c r="L290" s="243"/>
      <c r="M290" s="244" t="n">
        <v>28900</v>
      </c>
      <c r="N290" s="244"/>
      <c r="O290" s="244"/>
      <c r="P290" s="244" t="n">
        <v>2890</v>
      </c>
      <c r="Q290" s="244" t="n">
        <v>2900</v>
      </c>
      <c r="R290" s="244" t="n">
        <v>28900</v>
      </c>
      <c r="S290" s="247"/>
      <c r="T290" s="247"/>
      <c r="U290" s="247"/>
    </row>
    <row r="291" customFormat="false" ht="15.75" hidden="false" customHeight="false" outlineLevel="0" collapsed="false">
      <c r="A291" s="229"/>
      <c r="B291" s="229"/>
      <c r="C291" s="229"/>
      <c r="D291" s="240" t="n">
        <v>291</v>
      </c>
      <c r="E291" s="241" t="n">
        <v>300</v>
      </c>
      <c r="F291" s="240" t="n">
        <v>2950</v>
      </c>
      <c r="G291" s="229"/>
      <c r="H291" s="229"/>
      <c r="I291" s="248"/>
      <c r="J291" s="169" t="n">
        <v>29000</v>
      </c>
      <c r="K291" s="243" t="n">
        <v>0.0350000000000001</v>
      </c>
      <c r="L291" s="243"/>
      <c r="M291" s="244" t="n">
        <v>29000</v>
      </c>
      <c r="N291" s="244"/>
      <c r="O291" s="244"/>
      <c r="P291" s="244" t="n">
        <v>2900</v>
      </c>
      <c r="Q291" s="244" t="n">
        <v>2910</v>
      </c>
      <c r="R291" s="244" t="n">
        <v>29000</v>
      </c>
      <c r="S291" s="247"/>
      <c r="T291" s="247"/>
      <c r="U291" s="247"/>
    </row>
    <row r="292" customFormat="false" ht="15.75" hidden="false" customHeight="false" outlineLevel="0" collapsed="false">
      <c r="A292" s="229"/>
      <c r="B292" s="229"/>
      <c r="C292" s="229"/>
      <c r="D292" s="240" t="n">
        <v>292</v>
      </c>
      <c r="E292" s="241" t="n">
        <v>301</v>
      </c>
      <c r="F292" s="240" t="n">
        <v>2960</v>
      </c>
      <c r="G292" s="229"/>
      <c r="H292" s="229"/>
      <c r="I292" s="248"/>
      <c r="J292" s="169" t="n">
        <v>29100</v>
      </c>
      <c r="K292" s="243" t="n">
        <v>0.0351000000000001</v>
      </c>
      <c r="L292" s="243"/>
      <c r="M292" s="244" t="n">
        <v>29100</v>
      </c>
      <c r="N292" s="244"/>
      <c r="O292" s="244"/>
      <c r="P292" s="244" t="n">
        <v>2910</v>
      </c>
      <c r="Q292" s="244" t="n">
        <v>2920</v>
      </c>
      <c r="R292" s="244" t="n">
        <v>29100</v>
      </c>
      <c r="S292" s="247"/>
      <c r="T292" s="247"/>
      <c r="U292" s="247"/>
    </row>
    <row r="293" customFormat="false" ht="15.75" hidden="false" customHeight="false" outlineLevel="0" collapsed="false">
      <c r="A293" s="229"/>
      <c r="B293" s="229"/>
      <c r="C293" s="229"/>
      <c r="D293" s="240" t="n">
        <v>293</v>
      </c>
      <c r="E293" s="241" t="n">
        <v>302</v>
      </c>
      <c r="F293" s="240" t="n">
        <v>2970</v>
      </c>
      <c r="G293" s="229"/>
      <c r="H293" s="229"/>
      <c r="I293" s="248"/>
      <c r="J293" s="169" t="n">
        <v>29200</v>
      </c>
      <c r="K293" s="243" t="n">
        <v>0.0352000000000001</v>
      </c>
      <c r="L293" s="243"/>
      <c r="M293" s="244" t="n">
        <v>29200</v>
      </c>
      <c r="N293" s="244"/>
      <c r="O293" s="244"/>
      <c r="P293" s="244" t="n">
        <v>2920</v>
      </c>
      <c r="Q293" s="244" t="n">
        <v>2930</v>
      </c>
      <c r="R293" s="244" t="n">
        <v>29200</v>
      </c>
      <c r="S293" s="247"/>
      <c r="T293" s="247"/>
      <c r="U293" s="247"/>
    </row>
    <row r="294" customFormat="false" ht="15.75" hidden="false" customHeight="false" outlineLevel="0" collapsed="false">
      <c r="A294" s="229"/>
      <c r="B294" s="229"/>
      <c r="C294" s="229"/>
      <c r="D294" s="240" t="n">
        <v>294</v>
      </c>
      <c r="E294" s="241" t="n">
        <v>303</v>
      </c>
      <c r="F294" s="240" t="n">
        <v>2980</v>
      </c>
      <c r="G294" s="229"/>
      <c r="H294" s="229"/>
      <c r="I294" s="248"/>
      <c r="J294" s="169" t="n">
        <v>29300</v>
      </c>
      <c r="K294" s="243" t="n">
        <v>0.0353000000000001</v>
      </c>
      <c r="L294" s="243"/>
      <c r="M294" s="244" t="n">
        <v>29300</v>
      </c>
      <c r="N294" s="244"/>
      <c r="O294" s="244"/>
      <c r="P294" s="244" t="n">
        <v>2930</v>
      </c>
      <c r="Q294" s="244" t="n">
        <v>2940</v>
      </c>
      <c r="R294" s="244" t="n">
        <v>29300</v>
      </c>
      <c r="S294" s="247"/>
      <c r="T294" s="247"/>
      <c r="U294" s="247"/>
    </row>
    <row r="295" customFormat="false" ht="15.75" hidden="false" customHeight="false" outlineLevel="0" collapsed="false">
      <c r="A295" s="229"/>
      <c r="B295" s="229"/>
      <c r="C295" s="229"/>
      <c r="D295" s="240" t="n">
        <v>295</v>
      </c>
      <c r="E295" s="241" t="n">
        <v>304</v>
      </c>
      <c r="F295" s="240" t="n">
        <v>2990</v>
      </c>
      <c r="G295" s="229"/>
      <c r="H295" s="229"/>
      <c r="I295" s="248"/>
      <c r="J295" s="169" t="n">
        <v>29400</v>
      </c>
      <c r="K295" s="243" t="n">
        <v>0.0354000000000001</v>
      </c>
      <c r="L295" s="243"/>
      <c r="M295" s="244" t="n">
        <v>29400</v>
      </c>
      <c r="N295" s="244"/>
      <c r="O295" s="244"/>
      <c r="P295" s="244" t="n">
        <v>2940</v>
      </c>
      <c r="Q295" s="244" t="n">
        <v>2950</v>
      </c>
      <c r="R295" s="244" t="n">
        <v>29400</v>
      </c>
      <c r="S295" s="247"/>
      <c r="T295" s="247"/>
      <c r="U295" s="247"/>
    </row>
    <row r="296" customFormat="false" ht="15.75" hidden="false" customHeight="false" outlineLevel="0" collapsed="false">
      <c r="A296" s="229"/>
      <c r="B296" s="229"/>
      <c r="C296" s="229"/>
      <c r="D296" s="240" t="n">
        <v>296</v>
      </c>
      <c r="E296" s="241" t="n">
        <v>305</v>
      </c>
      <c r="F296" s="240" t="n">
        <v>3000</v>
      </c>
      <c r="G296" s="229"/>
      <c r="H296" s="229"/>
      <c r="I296" s="248"/>
      <c r="J296" s="169" t="n">
        <v>29500</v>
      </c>
      <c r="K296" s="243" t="n">
        <v>0.0355000000000001</v>
      </c>
      <c r="L296" s="243"/>
      <c r="M296" s="244" t="n">
        <v>29500</v>
      </c>
      <c r="N296" s="244"/>
      <c r="O296" s="244"/>
      <c r="P296" s="244" t="n">
        <v>2950</v>
      </c>
      <c r="Q296" s="244" t="n">
        <v>2960</v>
      </c>
      <c r="R296" s="244" t="n">
        <v>29500</v>
      </c>
      <c r="S296" s="247"/>
      <c r="T296" s="247"/>
      <c r="U296" s="247"/>
    </row>
    <row r="297" customFormat="false" ht="15.75" hidden="false" customHeight="false" outlineLevel="0" collapsed="false">
      <c r="A297" s="229"/>
      <c r="B297" s="229"/>
      <c r="C297" s="229"/>
      <c r="D297" s="240" t="n">
        <v>297</v>
      </c>
      <c r="E297" s="241" t="n">
        <v>306</v>
      </c>
      <c r="F297" s="240" t="n">
        <v>3010</v>
      </c>
      <c r="G297" s="229"/>
      <c r="H297" s="229"/>
      <c r="I297" s="248"/>
      <c r="J297" s="169" t="n">
        <v>29600</v>
      </c>
      <c r="K297" s="243" t="n">
        <v>0.0356000000000001</v>
      </c>
      <c r="L297" s="243"/>
      <c r="M297" s="244" t="n">
        <v>29600</v>
      </c>
      <c r="N297" s="244"/>
      <c r="O297" s="244"/>
      <c r="P297" s="244" t="n">
        <v>2960</v>
      </c>
      <c r="Q297" s="244" t="n">
        <v>2970</v>
      </c>
      <c r="R297" s="244" t="n">
        <v>29600</v>
      </c>
      <c r="S297" s="247"/>
      <c r="T297" s="247"/>
      <c r="U297" s="247"/>
    </row>
    <row r="298" customFormat="false" ht="15.75" hidden="false" customHeight="false" outlineLevel="0" collapsed="false">
      <c r="A298" s="229"/>
      <c r="B298" s="229"/>
      <c r="C298" s="229"/>
      <c r="D298" s="240" t="n">
        <v>298</v>
      </c>
      <c r="E298" s="241" t="n">
        <v>307</v>
      </c>
      <c r="F298" s="240" t="n">
        <v>3020</v>
      </c>
      <c r="G298" s="229"/>
      <c r="H298" s="229"/>
      <c r="I298" s="248"/>
      <c r="J298" s="169" t="n">
        <v>29700</v>
      </c>
      <c r="K298" s="243" t="n">
        <v>0.0357000000000001</v>
      </c>
      <c r="L298" s="243"/>
      <c r="M298" s="244" t="n">
        <v>29700</v>
      </c>
      <c r="N298" s="244"/>
      <c r="O298" s="244"/>
      <c r="P298" s="244" t="n">
        <v>2970</v>
      </c>
      <c r="Q298" s="244" t="n">
        <v>2980</v>
      </c>
      <c r="R298" s="244" t="n">
        <v>29700</v>
      </c>
      <c r="S298" s="247"/>
      <c r="T298" s="247"/>
      <c r="U298" s="247"/>
    </row>
    <row r="299" customFormat="false" ht="15.75" hidden="false" customHeight="false" outlineLevel="0" collapsed="false">
      <c r="A299" s="229"/>
      <c r="B299" s="229"/>
      <c r="C299" s="229"/>
      <c r="D299" s="240" t="n">
        <v>299</v>
      </c>
      <c r="E299" s="241" t="n">
        <v>308</v>
      </c>
      <c r="F299" s="240" t="n">
        <v>3030</v>
      </c>
      <c r="G299" s="229"/>
      <c r="H299" s="229"/>
      <c r="I299" s="248"/>
      <c r="J299" s="169" t="n">
        <v>29800</v>
      </c>
      <c r="K299" s="243" t="n">
        <v>0.0358000000000001</v>
      </c>
      <c r="L299" s="243"/>
      <c r="M299" s="244" t="n">
        <v>29800</v>
      </c>
      <c r="N299" s="244"/>
      <c r="O299" s="244"/>
      <c r="P299" s="244" t="n">
        <v>2980</v>
      </c>
      <c r="Q299" s="244" t="n">
        <v>2990</v>
      </c>
      <c r="R299" s="244" t="n">
        <v>29800</v>
      </c>
      <c r="S299" s="247"/>
      <c r="T299" s="247"/>
      <c r="U299" s="247"/>
    </row>
    <row r="300" customFormat="false" ht="15.75" hidden="false" customHeight="false" outlineLevel="0" collapsed="false">
      <c r="A300" s="229"/>
      <c r="B300" s="229"/>
      <c r="C300" s="229"/>
      <c r="D300" s="240" t="n">
        <v>300</v>
      </c>
      <c r="E300" s="241" t="n">
        <v>309</v>
      </c>
      <c r="F300" s="240" t="n">
        <v>3040</v>
      </c>
      <c r="G300" s="229"/>
      <c r="H300" s="229"/>
      <c r="I300" s="248"/>
      <c r="J300" s="169" t="n">
        <v>29900</v>
      </c>
      <c r="K300" s="243" t="n">
        <v>0.0359000000000001</v>
      </c>
      <c r="L300" s="243"/>
      <c r="M300" s="244" t="n">
        <v>29900</v>
      </c>
      <c r="N300" s="244"/>
      <c r="O300" s="244"/>
      <c r="P300" s="244" t="n">
        <v>2990</v>
      </c>
      <c r="Q300" s="244" t="n">
        <v>3000</v>
      </c>
      <c r="R300" s="244" t="n">
        <v>29900</v>
      </c>
      <c r="S300" s="247"/>
      <c r="T300" s="247"/>
      <c r="U300" s="247"/>
    </row>
    <row r="301" customFormat="false" ht="15.75" hidden="false" customHeight="false" outlineLevel="0" collapsed="false">
      <c r="A301" s="229"/>
      <c r="B301" s="229"/>
      <c r="C301" s="229"/>
      <c r="D301" s="240" t="n">
        <v>301</v>
      </c>
      <c r="E301" s="241" t="n">
        <v>310</v>
      </c>
      <c r="F301" s="240" t="n">
        <v>3050</v>
      </c>
      <c r="G301" s="229"/>
      <c r="H301" s="229"/>
      <c r="I301" s="248"/>
      <c r="J301" s="169" t="n">
        <v>30000</v>
      </c>
      <c r="K301" s="243" t="n">
        <v>0.0360000000000001</v>
      </c>
      <c r="L301" s="243"/>
      <c r="M301" s="244" t="n">
        <v>30000</v>
      </c>
      <c r="N301" s="244"/>
      <c r="O301" s="244"/>
      <c r="P301" s="244" t="n">
        <v>3000</v>
      </c>
      <c r="Q301" s="244" t="n">
        <v>3010</v>
      </c>
      <c r="R301" s="244" t="n">
        <v>30000</v>
      </c>
      <c r="S301" s="247"/>
      <c r="T301" s="247"/>
      <c r="U301" s="247"/>
    </row>
    <row r="302" customFormat="false" ht="15.75" hidden="false" customHeight="false" outlineLevel="0" collapsed="false">
      <c r="A302" s="229"/>
      <c r="B302" s="229"/>
      <c r="C302" s="229"/>
      <c r="D302" s="240" t="n">
        <v>302</v>
      </c>
      <c r="E302" s="241" t="n">
        <v>311</v>
      </c>
      <c r="F302" s="240" t="n">
        <v>3060</v>
      </c>
      <c r="G302" s="229"/>
      <c r="H302" s="229"/>
      <c r="I302" s="248"/>
      <c r="J302" s="169" t="n">
        <v>30100</v>
      </c>
      <c r="K302" s="243" t="n">
        <v>0.0361000000000001</v>
      </c>
      <c r="L302" s="243"/>
      <c r="M302" s="244" t="n">
        <v>30100</v>
      </c>
      <c r="N302" s="244"/>
      <c r="O302" s="244"/>
      <c r="P302" s="244" t="n">
        <v>3010</v>
      </c>
      <c r="Q302" s="244" t="n">
        <v>3020</v>
      </c>
      <c r="R302" s="244" t="n">
        <v>30100</v>
      </c>
      <c r="S302" s="247"/>
      <c r="T302" s="247"/>
      <c r="U302" s="247"/>
    </row>
    <row r="303" customFormat="false" ht="15.75" hidden="false" customHeight="false" outlineLevel="0" collapsed="false">
      <c r="A303" s="229"/>
      <c r="B303" s="229"/>
      <c r="C303" s="229"/>
      <c r="D303" s="240" t="n">
        <v>303</v>
      </c>
      <c r="E303" s="241" t="n">
        <v>312</v>
      </c>
      <c r="F303" s="240" t="n">
        <v>3070</v>
      </c>
      <c r="G303" s="229"/>
      <c r="H303" s="229"/>
      <c r="I303" s="248"/>
      <c r="J303" s="169" t="n">
        <v>30200</v>
      </c>
      <c r="K303" s="243" t="n">
        <v>0.0362000000000001</v>
      </c>
      <c r="L303" s="243"/>
      <c r="M303" s="244" t="n">
        <v>30200</v>
      </c>
      <c r="N303" s="244"/>
      <c r="O303" s="244"/>
      <c r="P303" s="244" t="n">
        <v>3020</v>
      </c>
      <c r="Q303" s="244" t="n">
        <v>3030</v>
      </c>
      <c r="R303" s="244" t="n">
        <v>30200</v>
      </c>
      <c r="S303" s="247"/>
      <c r="T303" s="247"/>
      <c r="U303" s="247"/>
    </row>
    <row r="304" customFormat="false" ht="15.75" hidden="false" customHeight="false" outlineLevel="0" collapsed="false">
      <c r="A304" s="229"/>
      <c r="B304" s="229"/>
      <c r="C304" s="229"/>
      <c r="D304" s="240" t="n">
        <v>304</v>
      </c>
      <c r="E304" s="241" t="n">
        <v>313</v>
      </c>
      <c r="F304" s="240" t="n">
        <v>3080</v>
      </c>
      <c r="G304" s="229"/>
      <c r="H304" s="229"/>
      <c r="I304" s="248"/>
      <c r="J304" s="169" t="n">
        <v>30300</v>
      </c>
      <c r="K304" s="243" t="n">
        <v>0.0363000000000001</v>
      </c>
      <c r="L304" s="243"/>
      <c r="M304" s="244" t="n">
        <v>30300</v>
      </c>
      <c r="N304" s="244"/>
      <c r="O304" s="244"/>
      <c r="P304" s="244" t="n">
        <v>3030</v>
      </c>
      <c r="Q304" s="244" t="n">
        <v>3040</v>
      </c>
      <c r="R304" s="244" t="n">
        <v>30300</v>
      </c>
      <c r="S304" s="247"/>
      <c r="T304" s="247"/>
      <c r="U304" s="247"/>
    </row>
    <row r="305" customFormat="false" ht="15.75" hidden="false" customHeight="false" outlineLevel="0" collapsed="false">
      <c r="A305" s="229"/>
      <c r="B305" s="229"/>
      <c r="C305" s="229"/>
      <c r="D305" s="240" t="n">
        <v>305</v>
      </c>
      <c r="E305" s="241" t="n">
        <v>314</v>
      </c>
      <c r="F305" s="240" t="n">
        <v>3090</v>
      </c>
      <c r="G305" s="229"/>
      <c r="H305" s="229"/>
      <c r="I305" s="248"/>
      <c r="J305" s="169" t="n">
        <v>30400</v>
      </c>
      <c r="K305" s="243" t="n">
        <v>0.0364000000000001</v>
      </c>
      <c r="L305" s="243"/>
      <c r="M305" s="244" t="n">
        <v>30400</v>
      </c>
      <c r="N305" s="244"/>
      <c r="O305" s="244"/>
      <c r="P305" s="244" t="n">
        <v>3040</v>
      </c>
      <c r="Q305" s="244" t="n">
        <v>3050</v>
      </c>
      <c r="R305" s="244" t="n">
        <v>30400</v>
      </c>
      <c r="S305" s="247"/>
      <c r="T305" s="247"/>
      <c r="U305" s="247"/>
    </row>
    <row r="306" customFormat="false" ht="15.75" hidden="false" customHeight="false" outlineLevel="0" collapsed="false">
      <c r="A306" s="229"/>
      <c r="B306" s="229"/>
      <c r="C306" s="229"/>
      <c r="D306" s="240" t="n">
        <v>306</v>
      </c>
      <c r="E306" s="241" t="n">
        <v>315</v>
      </c>
      <c r="F306" s="240" t="n">
        <v>3100</v>
      </c>
      <c r="G306" s="229"/>
      <c r="H306" s="229"/>
      <c r="I306" s="248"/>
      <c r="J306" s="169" t="n">
        <v>30500</v>
      </c>
      <c r="K306" s="243" t="n">
        <v>0.0365000000000001</v>
      </c>
      <c r="L306" s="243"/>
      <c r="M306" s="244" t="n">
        <v>30500</v>
      </c>
      <c r="N306" s="244"/>
      <c r="O306" s="244"/>
      <c r="P306" s="244" t="n">
        <v>3050</v>
      </c>
      <c r="Q306" s="244" t="n">
        <v>3060</v>
      </c>
      <c r="R306" s="244" t="n">
        <v>30500</v>
      </c>
      <c r="S306" s="247"/>
      <c r="T306" s="247"/>
      <c r="U306" s="247"/>
    </row>
    <row r="307" customFormat="false" ht="15.75" hidden="false" customHeight="false" outlineLevel="0" collapsed="false">
      <c r="A307" s="229"/>
      <c r="B307" s="229"/>
      <c r="C307" s="229"/>
      <c r="D307" s="240" t="n">
        <v>307</v>
      </c>
      <c r="E307" s="241" t="n">
        <v>316</v>
      </c>
      <c r="F307" s="240" t="n">
        <v>3110</v>
      </c>
      <c r="G307" s="229"/>
      <c r="H307" s="229"/>
      <c r="I307" s="248"/>
      <c r="J307" s="169" t="n">
        <v>30600</v>
      </c>
      <c r="K307" s="243" t="n">
        <v>0.0366000000000001</v>
      </c>
      <c r="L307" s="243"/>
      <c r="M307" s="244" t="n">
        <v>30600</v>
      </c>
      <c r="N307" s="244"/>
      <c r="O307" s="244"/>
      <c r="P307" s="244" t="n">
        <v>3060</v>
      </c>
      <c r="Q307" s="244" t="n">
        <v>3070</v>
      </c>
      <c r="R307" s="244" t="n">
        <v>30600</v>
      </c>
      <c r="S307" s="247"/>
      <c r="T307" s="247"/>
      <c r="U307" s="247"/>
    </row>
    <row r="308" customFormat="false" ht="15.75" hidden="false" customHeight="false" outlineLevel="0" collapsed="false">
      <c r="A308" s="229"/>
      <c r="B308" s="229"/>
      <c r="C308" s="229"/>
      <c r="D308" s="240" t="n">
        <v>308</v>
      </c>
      <c r="E308" s="241" t="n">
        <v>317</v>
      </c>
      <c r="F308" s="240" t="n">
        <v>3120</v>
      </c>
      <c r="G308" s="229"/>
      <c r="H308" s="229"/>
      <c r="I308" s="248"/>
      <c r="J308" s="169" t="n">
        <v>30700</v>
      </c>
      <c r="K308" s="243" t="n">
        <v>0.0367000000000001</v>
      </c>
      <c r="L308" s="243"/>
      <c r="M308" s="244" t="n">
        <v>30700</v>
      </c>
      <c r="N308" s="244"/>
      <c r="O308" s="244"/>
      <c r="P308" s="244" t="n">
        <v>3070</v>
      </c>
      <c r="Q308" s="244" t="n">
        <v>3080</v>
      </c>
      <c r="R308" s="244" t="n">
        <v>30700</v>
      </c>
      <c r="S308" s="247"/>
      <c r="T308" s="247"/>
      <c r="U308" s="247"/>
    </row>
    <row r="309" customFormat="false" ht="15.75" hidden="false" customHeight="false" outlineLevel="0" collapsed="false">
      <c r="A309" s="229"/>
      <c r="B309" s="229"/>
      <c r="C309" s="229"/>
      <c r="D309" s="240" t="n">
        <v>309</v>
      </c>
      <c r="E309" s="241" t="n">
        <v>318</v>
      </c>
      <c r="F309" s="240" t="n">
        <v>3130</v>
      </c>
      <c r="G309" s="229"/>
      <c r="H309" s="229"/>
      <c r="I309" s="248"/>
      <c r="J309" s="169" t="n">
        <v>30800</v>
      </c>
      <c r="K309" s="243" t="n">
        <v>0.0368000000000001</v>
      </c>
      <c r="L309" s="243"/>
      <c r="M309" s="244" t="n">
        <v>30800</v>
      </c>
      <c r="N309" s="244"/>
      <c r="O309" s="244"/>
      <c r="P309" s="244" t="n">
        <v>3080</v>
      </c>
      <c r="Q309" s="244" t="n">
        <v>3090</v>
      </c>
      <c r="R309" s="244" t="n">
        <v>30800</v>
      </c>
      <c r="S309" s="247"/>
      <c r="T309" s="247"/>
      <c r="U309" s="247"/>
    </row>
    <row r="310" customFormat="false" ht="15.75" hidden="false" customHeight="false" outlineLevel="0" collapsed="false">
      <c r="A310" s="229"/>
      <c r="B310" s="229"/>
      <c r="C310" s="229"/>
      <c r="D310" s="240" t="n">
        <v>310</v>
      </c>
      <c r="E310" s="241" t="n">
        <v>319</v>
      </c>
      <c r="F310" s="240" t="n">
        <v>3140</v>
      </c>
      <c r="G310" s="229"/>
      <c r="H310" s="229"/>
      <c r="I310" s="248"/>
      <c r="J310" s="169" t="n">
        <v>30900</v>
      </c>
      <c r="K310" s="243" t="n">
        <v>0.0369000000000001</v>
      </c>
      <c r="L310" s="243"/>
      <c r="M310" s="244" t="n">
        <v>30900</v>
      </c>
      <c r="N310" s="244"/>
      <c r="O310" s="244"/>
      <c r="P310" s="244" t="n">
        <v>3090</v>
      </c>
      <c r="Q310" s="244" t="n">
        <v>3100</v>
      </c>
      <c r="R310" s="244" t="n">
        <v>30900</v>
      </c>
      <c r="S310" s="247"/>
      <c r="T310" s="247"/>
      <c r="U310" s="247"/>
    </row>
    <row r="311" customFormat="false" ht="15.75" hidden="false" customHeight="false" outlineLevel="0" collapsed="false">
      <c r="A311" s="229"/>
      <c r="B311" s="229"/>
      <c r="C311" s="229"/>
      <c r="D311" s="240" t="n">
        <v>311</v>
      </c>
      <c r="E311" s="241" t="n">
        <v>320</v>
      </c>
      <c r="F311" s="240" t="n">
        <v>3150</v>
      </c>
      <c r="G311" s="229"/>
      <c r="H311" s="229"/>
      <c r="I311" s="248"/>
      <c r="J311" s="169" t="n">
        <v>31000</v>
      </c>
      <c r="K311" s="243" t="n">
        <v>0.0370000000000001</v>
      </c>
      <c r="L311" s="243"/>
      <c r="M311" s="244" t="n">
        <v>31000</v>
      </c>
      <c r="N311" s="244"/>
      <c r="O311" s="244"/>
      <c r="P311" s="244" t="n">
        <v>3100</v>
      </c>
      <c r="Q311" s="244" t="n">
        <v>3110</v>
      </c>
      <c r="R311" s="244" t="n">
        <v>31000</v>
      </c>
      <c r="S311" s="247"/>
      <c r="T311" s="247"/>
      <c r="U311" s="247"/>
    </row>
    <row r="312" customFormat="false" ht="15.75" hidden="false" customHeight="false" outlineLevel="0" collapsed="false">
      <c r="A312" s="229"/>
      <c r="B312" s="229"/>
      <c r="C312" s="229"/>
      <c r="D312" s="240" t="n">
        <v>312</v>
      </c>
      <c r="E312" s="241" t="n">
        <v>321</v>
      </c>
      <c r="F312" s="240" t="n">
        <v>3160</v>
      </c>
      <c r="G312" s="229"/>
      <c r="H312" s="229"/>
      <c r="I312" s="248"/>
      <c r="J312" s="169" t="n">
        <v>31100</v>
      </c>
      <c r="K312" s="243" t="n">
        <v>0.0371000000000001</v>
      </c>
      <c r="L312" s="243"/>
      <c r="M312" s="244" t="n">
        <v>31100</v>
      </c>
      <c r="N312" s="244"/>
      <c r="O312" s="244"/>
      <c r="P312" s="244" t="n">
        <v>3110</v>
      </c>
      <c r="Q312" s="244" t="n">
        <v>3120</v>
      </c>
      <c r="R312" s="244" t="n">
        <v>31100</v>
      </c>
      <c r="S312" s="247"/>
      <c r="T312" s="247"/>
      <c r="U312" s="247"/>
    </row>
    <row r="313" customFormat="false" ht="15.75" hidden="false" customHeight="false" outlineLevel="0" collapsed="false">
      <c r="A313" s="229"/>
      <c r="B313" s="229"/>
      <c r="C313" s="229"/>
      <c r="D313" s="240" t="n">
        <v>313</v>
      </c>
      <c r="E313" s="241" t="n">
        <v>322</v>
      </c>
      <c r="F313" s="240" t="n">
        <v>3170</v>
      </c>
      <c r="G313" s="229"/>
      <c r="H313" s="229"/>
      <c r="I313" s="248"/>
      <c r="J313" s="169" t="n">
        <v>31200</v>
      </c>
      <c r="K313" s="243" t="n">
        <v>0.0372000000000001</v>
      </c>
      <c r="L313" s="243"/>
      <c r="M313" s="244" t="n">
        <v>31200</v>
      </c>
      <c r="N313" s="244"/>
      <c r="O313" s="244"/>
      <c r="P313" s="244" t="n">
        <v>3120</v>
      </c>
      <c r="Q313" s="244" t="n">
        <v>3130</v>
      </c>
      <c r="R313" s="244" t="n">
        <v>31200</v>
      </c>
      <c r="S313" s="247"/>
      <c r="T313" s="247"/>
      <c r="U313" s="247"/>
    </row>
    <row r="314" customFormat="false" ht="15.75" hidden="false" customHeight="false" outlineLevel="0" collapsed="false">
      <c r="A314" s="229"/>
      <c r="B314" s="229"/>
      <c r="C314" s="229"/>
      <c r="D314" s="240" t="n">
        <v>314</v>
      </c>
      <c r="E314" s="241" t="n">
        <v>323</v>
      </c>
      <c r="F314" s="240" t="n">
        <v>3180</v>
      </c>
      <c r="G314" s="229"/>
      <c r="H314" s="229"/>
      <c r="I314" s="248"/>
      <c r="J314" s="169" t="n">
        <v>31300</v>
      </c>
      <c r="K314" s="243" t="n">
        <v>0.0373000000000001</v>
      </c>
      <c r="L314" s="243"/>
      <c r="M314" s="244" t="n">
        <v>31300</v>
      </c>
      <c r="N314" s="244"/>
      <c r="O314" s="244"/>
      <c r="P314" s="244" t="n">
        <v>3130</v>
      </c>
      <c r="Q314" s="244" t="n">
        <v>3140</v>
      </c>
      <c r="R314" s="244" t="n">
        <v>31300</v>
      </c>
      <c r="S314" s="247"/>
      <c r="T314" s="247"/>
      <c r="U314" s="247"/>
    </row>
    <row r="315" customFormat="false" ht="15.75" hidden="false" customHeight="false" outlineLevel="0" collapsed="false">
      <c r="A315" s="229"/>
      <c r="B315" s="229"/>
      <c r="C315" s="229"/>
      <c r="D315" s="240" t="n">
        <v>315</v>
      </c>
      <c r="E315" s="241" t="n">
        <v>324</v>
      </c>
      <c r="F315" s="240" t="n">
        <v>3190</v>
      </c>
      <c r="G315" s="229"/>
      <c r="H315" s="229"/>
      <c r="I315" s="248"/>
      <c r="J315" s="169" t="n">
        <v>31400</v>
      </c>
      <c r="K315" s="174"/>
      <c r="L315" s="243"/>
      <c r="M315" s="244" t="n">
        <v>31400</v>
      </c>
      <c r="N315" s="244"/>
      <c r="O315" s="244"/>
      <c r="P315" s="244" t="n">
        <v>3140</v>
      </c>
      <c r="Q315" s="244" t="n">
        <v>3150</v>
      </c>
      <c r="R315" s="244" t="n">
        <v>31400</v>
      </c>
      <c r="S315" s="247"/>
      <c r="T315" s="247"/>
      <c r="U315" s="247"/>
    </row>
    <row r="316" customFormat="false" ht="15.75" hidden="false" customHeight="false" outlineLevel="0" collapsed="false">
      <c r="A316" s="229"/>
      <c r="B316" s="229"/>
      <c r="C316" s="229"/>
      <c r="D316" s="240" t="n">
        <v>316</v>
      </c>
      <c r="E316" s="241" t="n">
        <v>325</v>
      </c>
      <c r="F316" s="240" t="n">
        <v>3200</v>
      </c>
      <c r="G316" s="229"/>
      <c r="H316" s="229"/>
      <c r="I316" s="248"/>
      <c r="J316" s="169" t="n">
        <v>31500</v>
      </c>
      <c r="K316" s="174"/>
      <c r="L316" s="243"/>
      <c r="M316" s="244" t="n">
        <v>31500</v>
      </c>
      <c r="N316" s="244"/>
      <c r="O316" s="244"/>
      <c r="P316" s="244" t="n">
        <v>3150</v>
      </c>
      <c r="Q316" s="244" t="n">
        <v>3160</v>
      </c>
      <c r="R316" s="244" t="n">
        <v>31500</v>
      </c>
      <c r="S316" s="247"/>
      <c r="T316" s="247"/>
      <c r="U316" s="247"/>
    </row>
    <row r="317" customFormat="false" ht="15.75" hidden="false" customHeight="false" outlineLevel="0" collapsed="false">
      <c r="A317" s="229"/>
      <c r="B317" s="229"/>
      <c r="C317" s="229"/>
      <c r="D317" s="240" t="n">
        <v>317</v>
      </c>
      <c r="E317" s="241" t="n">
        <v>326</v>
      </c>
      <c r="F317" s="240" t="n">
        <v>3210</v>
      </c>
      <c r="G317" s="229"/>
      <c r="H317" s="229"/>
      <c r="I317" s="248"/>
      <c r="J317" s="169" t="n">
        <v>31600</v>
      </c>
      <c r="K317" s="174"/>
      <c r="L317" s="243"/>
      <c r="M317" s="244" t="n">
        <v>31600</v>
      </c>
      <c r="N317" s="244"/>
      <c r="O317" s="244"/>
      <c r="P317" s="244" t="n">
        <v>3160</v>
      </c>
      <c r="Q317" s="244" t="n">
        <v>3170</v>
      </c>
      <c r="R317" s="244" t="n">
        <v>31600</v>
      </c>
      <c r="S317" s="247"/>
      <c r="T317" s="247"/>
      <c r="U317" s="247"/>
    </row>
    <row r="318" customFormat="false" ht="15.75" hidden="false" customHeight="false" outlineLevel="0" collapsed="false">
      <c r="A318" s="229"/>
      <c r="B318" s="229"/>
      <c r="C318" s="229"/>
      <c r="D318" s="240" t="n">
        <v>318</v>
      </c>
      <c r="E318" s="241" t="n">
        <v>327</v>
      </c>
      <c r="F318" s="240" t="n">
        <v>3220</v>
      </c>
      <c r="G318" s="229"/>
      <c r="H318" s="229"/>
      <c r="I318" s="248"/>
      <c r="J318" s="169" t="n">
        <v>31700</v>
      </c>
      <c r="K318" s="174"/>
      <c r="L318" s="243"/>
      <c r="M318" s="244" t="n">
        <v>31700</v>
      </c>
      <c r="N318" s="244"/>
      <c r="O318" s="244"/>
      <c r="P318" s="244" t="n">
        <v>3170</v>
      </c>
      <c r="Q318" s="244" t="n">
        <v>3180</v>
      </c>
      <c r="R318" s="244" t="n">
        <v>31700</v>
      </c>
      <c r="S318" s="247"/>
      <c r="T318" s="247"/>
      <c r="U318" s="247"/>
    </row>
    <row r="319" customFormat="false" ht="15.75" hidden="false" customHeight="false" outlineLevel="0" collapsed="false">
      <c r="A319" s="229"/>
      <c r="B319" s="229"/>
      <c r="C319" s="229"/>
      <c r="D319" s="240" t="n">
        <v>319</v>
      </c>
      <c r="E319" s="241" t="n">
        <v>328</v>
      </c>
      <c r="F319" s="240" t="n">
        <v>3230</v>
      </c>
      <c r="G319" s="229"/>
      <c r="H319" s="229"/>
      <c r="I319" s="248"/>
      <c r="J319" s="169" t="n">
        <v>31800</v>
      </c>
      <c r="K319" s="174"/>
      <c r="L319" s="243"/>
      <c r="M319" s="244" t="n">
        <v>31800</v>
      </c>
      <c r="N319" s="244"/>
      <c r="O319" s="244"/>
      <c r="P319" s="244" t="n">
        <v>3180</v>
      </c>
      <c r="Q319" s="244" t="n">
        <v>3190</v>
      </c>
      <c r="R319" s="244" t="n">
        <v>31800</v>
      </c>
      <c r="S319" s="247"/>
      <c r="T319" s="247"/>
      <c r="U319" s="247"/>
    </row>
    <row r="320" customFormat="false" ht="15.75" hidden="false" customHeight="false" outlineLevel="0" collapsed="false">
      <c r="A320" s="229"/>
      <c r="B320" s="229"/>
      <c r="C320" s="229"/>
      <c r="D320" s="240" t="n">
        <v>320</v>
      </c>
      <c r="E320" s="241" t="n">
        <v>329</v>
      </c>
      <c r="F320" s="240" t="n">
        <v>3240</v>
      </c>
      <c r="G320" s="229"/>
      <c r="H320" s="229"/>
      <c r="I320" s="248"/>
      <c r="J320" s="169" t="n">
        <v>31900</v>
      </c>
      <c r="K320" s="174"/>
      <c r="L320" s="243"/>
      <c r="M320" s="244" t="n">
        <v>31900</v>
      </c>
      <c r="N320" s="244"/>
      <c r="O320" s="244"/>
      <c r="P320" s="244" t="n">
        <v>3190</v>
      </c>
      <c r="Q320" s="244" t="n">
        <v>3200</v>
      </c>
      <c r="R320" s="244" t="n">
        <v>31900</v>
      </c>
      <c r="S320" s="247"/>
      <c r="T320" s="247"/>
      <c r="U320" s="247"/>
    </row>
    <row r="321" customFormat="false" ht="15.75" hidden="false" customHeight="false" outlineLevel="0" collapsed="false">
      <c r="A321" s="229"/>
      <c r="B321" s="229"/>
      <c r="C321" s="229"/>
      <c r="D321" s="240" t="n">
        <v>321</v>
      </c>
      <c r="E321" s="241" t="n">
        <v>330</v>
      </c>
      <c r="F321" s="240" t="n">
        <v>3250</v>
      </c>
      <c r="G321" s="229"/>
      <c r="H321" s="229"/>
      <c r="I321" s="248"/>
      <c r="J321" s="169" t="n">
        <v>32000</v>
      </c>
      <c r="K321" s="174"/>
      <c r="L321" s="243"/>
      <c r="M321" s="244" t="n">
        <v>32000</v>
      </c>
      <c r="N321" s="244"/>
      <c r="O321" s="244"/>
      <c r="P321" s="244" t="n">
        <v>3200</v>
      </c>
      <c r="Q321" s="244" t="n">
        <v>3210</v>
      </c>
      <c r="R321" s="244" t="n">
        <v>32000</v>
      </c>
      <c r="S321" s="247"/>
      <c r="T321" s="247"/>
      <c r="U321" s="247"/>
    </row>
    <row r="322" customFormat="false" ht="15.75" hidden="false" customHeight="false" outlineLevel="0" collapsed="false">
      <c r="A322" s="229"/>
      <c r="B322" s="229"/>
      <c r="C322" s="229"/>
      <c r="D322" s="240" t="n">
        <v>322</v>
      </c>
      <c r="E322" s="241" t="n">
        <v>331</v>
      </c>
      <c r="F322" s="240" t="n">
        <v>3260</v>
      </c>
      <c r="G322" s="229"/>
      <c r="H322" s="229"/>
      <c r="I322" s="248"/>
      <c r="J322" s="169" t="n">
        <v>32100</v>
      </c>
      <c r="K322" s="174"/>
      <c r="L322" s="243"/>
      <c r="M322" s="244" t="n">
        <v>32100</v>
      </c>
      <c r="N322" s="244"/>
      <c r="O322" s="244"/>
      <c r="P322" s="244" t="n">
        <v>3210</v>
      </c>
      <c r="Q322" s="244" t="n">
        <v>3220</v>
      </c>
      <c r="R322" s="244" t="n">
        <v>32100</v>
      </c>
      <c r="S322" s="247"/>
      <c r="T322" s="247"/>
      <c r="U322" s="247"/>
    </row>
    <row r="323" customFormat="false" ht="15.75" hidden="false" customHeight="false" outlineLevel="0" collapsed="false">
      <c r="A323" s="229"/>
      <c r="B323" s="229"/>
      <c r="C323" s="229"/>
      <c r="D323" s="240" t="n">
        <v>323</v>
      </c>
      <c r="E323" s="241" t="n">
        <v>332</v>
      </c>
      <c r="F323" s="240" t="n">
        <v>3270</v>
      </c>
      <c r="G323" s="229"/>
      <c r="H323" s="229"/>
      <c r="I323" s="248"/>
      <c r="J323" s="169" t="n">
        <v>32200</v>
      </c>
      <c r="K323" s="174"/>
      <c r="L323" s="243"/>
      <c r="M323" s="244" t="n">
        <v>32200</v>
      </c>
      <c r="N323" s="244"/>
      <c r="O323" s="244"/>
      <c r="P323" s="244" t="n">
        <v>3220</v>
      </c>
      <c r="Q323" s="244" t="n">
        <v>3230</v>
      </c>
      <c r="R323" s="244" t="n">
        <v>32200</v>
      </c>
      <c r="S323" s="247"/>
      <c r="T323" s="247"/>
      <c r="U323" s="247"/>
    </row>
    <row r="324" customFormat="false" ht="15.75" hidden="false" customHeight="false" outlineLevel="0" collapsed="false">
      <c r="A324" s="229"/>
      <c r="B324" s="229"/>
      <c r="C324" s="229"/>
      <c r="D324" s="240" t="n">
        <v>324</v>
      </c>
      <c r="E324" s="241" t="n">
        <v>333</v>
      </c>
      <c r="F324" s="240" t="n">
        <v>3280</v>
      </c>
      <c r="G324" s="229"/>
      <c r="H324" s="229"/>
      <c r="I324" s="248"/>
      <c r="J324" s="169" t="n">
        <v>32300</v>
      </c>
      <c r="K324" s="174"/>
      <c r="L324" s="174"/>
      <c r="M324" s="244" t="n">
        <v>32300</v>
      </c>
      <c r="N324" s="244"/>
      <c r="O324" s="244"/>
      <c r="P324" s="244" t="n">
        <v>3230</v>
      </c>
      <c r="Q324" s="244" t="n">
        <v>3240</v>
      </c>
      <c r="R324" s="244" t="n">
        <v>32300</v>
      </c>
      <c r="S324" s="247"/>
      <c r="T324" s="247"/>
      <c r="U324" s="247"/>
    </row>
    <row r="325" customFormat="false" ht="15.75" hidden="false" customHeight="false" outlineLevel="0" collapsed="false">
      <c r="A325" s="229"/>
      <c r="B325" s="229"/>
      <c r="C325" s="229"/>
      <c r="D325" s="240" t="n">
        <v>325</v>
      </c>
      <c r="E325" s="241" t="n">
        <v>334</v>
      </c>
      <c r="F325" s="240" t="n">
        <v>3290</v>
      </c>
      <c r="G325" s="229"/>
      <c r="H325" s="229"/>
      <c r="I325" s="248"/>
      <c r="J325" s="169" t="n">
        <v>32400</v>
      </c>
      <c r="K325" s="174"/>
      <c r="L325" s="174"/>
      <c r="M325" s="244" t="n">
        <v>32400</v>
      </c>
      <c r="N325" s="244"/>
      <c r="O325" s="244"/>
      <c r="P325" s="244" t="n">
        <v>3240</v>
      </c>
      <c r="Q325" s="244" t="n">
        <v>3250</v>
      </c>
      <c r="R325" s="244" t="n">
        <v>32400</v>
      </c>
      <c r="S325" s="247"/>
      <c r="T325" s="247"/>
      <c r="U325" s="247"/>
    </row>
    <row r="326" customFormat="false" ht="15.75" hidden="false" customHeight="false" outlineLevel="0" collapsed="false">
      <c r="A326" s="229"/>
      <c r="B326" s="229"/>
      <c r="C326" s="229"/>
      <c r="D326" s="240" t="n">
        <v>326</v>
      </c>
      <c r="E326" s="241" t="n">
        <v>335</v>
      </c>
      <c r="F326" s="240" t="n">
        <v>3300</v>
      </c>
      <c r="G326" s="229"/>
      <c r="H326" s="229"/>
      <c r="I326" s="248"/>
      <c r="J326" s="169" t="n">
        <v>32500</v>
      </c>
      <c r="K326" s="174"/>
      <c r="L326" s="174"/>
      <c r="M326" s="244" t="n">
        <v>32500</v>
      </c>
      <c r="N326" s="244"/>
      <c r="O326" s="244"/>
      <c r="P326" s="244" t="n">
        <v>3250</v>
      </c>
      <c r="Q326" s="244" t="n">
        <v>3260</v>
      </c>
      <c r="R326" s="244" t="n">
        <v>32500</v>
      </c>
      <c r="S326" s="247"/>
      <c r="T326" s="247"/>
      <c r="U326" s="247"/>
    </row>
    <row r="327" customFormat="false" ht="15.75" hidden="false" customHeight="false" outlineLevel="0" collapsed="false">
      <c r="A327" s="229"/>
      <c r="B327" s="229"/>
      <c r="C327" s="229"/>
      <c r="D327" s="240" t="n">
        <v>327</v>
      </c>
      <c r="E327" s="241" t="n">
        <v>336</v>
      </c>
      <c r="F327" s="240" t="n">
        <v>3310</v>
      </c>
      <c r="G327" s="229"/>
      <c r="H327" s="229"/>
      <c r="I327" s="248"/>
      <c r="J327" s="169" t="n">
        <v>32600</v>
      </c>
      <c r="K327" s="174"/>
      <c r="L327" s="174"/>
      <c r="M327" s="244" t="n">
        <v>32600</v>
      </c>
      <c r="N327" s="244"/>
      <c r="O327" s="244"/>
      <c r="P327" s="244" t="n">
        <v>3260</v>
      </c>
      <c r="Q327" s="244" t="n">
        <v>3270</v>
      </c>
      <c r="R327" s="244" t="n">
        <v>32600</v>
      </c>
      <c r="S327" s="247"/>
      <c r="T327" s="247"/>
      <c r="U327" s="247"/>
    </row>
    <row r="328" customFormat="false" ht="15.75" hidden="false" customHeight="false" outlineLevel="0" collapsed="false">
      <c r="A328" s="229"/>
      <c r="B328" s="229"/>
      <c r="C328" s="229"/>
      <c r="D328" s="240" t="n">
        <v>328</v>
      </c>
      <c r="E328" s="241" t="n">
        <v>337</v>
      </c>
      <c r="F328" s="240" t="n">
        <v>3320</v>
      </c>
      <c r="G328" s="229"/>
      <c r="H328" s="229"/>
      <c r="I328" s="248"/>
      <c r="J328" s="169" t="n">
        <v>32700</v>
      </c>
      <c r="K328" s="174"/>
      <c r="L328" s="174"/>
      <c r="M328" s="244" t="n">
        <v>32700</v>
      </c>
      <c r="N328" s="244"/>
      <c r="O328" s="244"/>
      <c r="P328" s="244" t="n">
        <v>3270</v>
      </c>
      <c r="Q328" s="244" t="n">
        <v>3280</v>
      </c>
      <c r="R328" s="244" t="n">
        <v>32700</v>
      </c>
      <c r="S328" s="247"/>
      <c r="T328" s="247"/>
      <c r="U328" s="247"/>
    </row>
    <row r="329" customFormat="false" ht="15.75" hidden="false" customHeight="false" outlineLevel="0" collapsed="false">
      <c r="A329" s="229"/>
      <c r="B329" s="229"/>
      <c r="C329" s="229"/>
      <c r="D329" s="240" t="n">
        <v>329</v>
      </c>
      <c r="E329" s="241" t="n">
        <v>338</v>
      </c>
      <c r="F329" s="240" t="n">
        <v>3330</v>
      </c>
      <c r="G329" s="229"/>
      <c r="H329" s="229"/>
      <c r="I329" s="248"/>
      <c r="J329" s="169" t="n">
        <v>32800</v>
      </c>
      <c r="K329" s="174"/>
      <c r="L329" s="174"/>
      <c r="M329" s="244" t="n">
        <v>32800</v>
      </c>
      <c r="N329" s="244"/>
      <c r="O329" s="244"/>
      <c r="P329" s="244" t="n">
        <v>3280</v>
      </c>
      <c r="Q329" s="244" t="n">
        <v>3290</v>
      </c>
      <c r="R329" s="244" t="n">
        <v>32800</v>
      </c>
      <c r="S329" s="247"/>
      <c r="T329" s="247"/>
      <c r="U329" s="247"/>
    </row>
    <row r="330" customFormat="false" ht="15.75" hidden="false" customHeight="false" outlineLevel="0" collapsed="false">
      <c r="A330" s="229"/>
      <c r="B330" s="229"/>
      <c r="C330" s="229"/>
      <c r="D330" s="240" t="n">
        <v>330</v>
      </c>
      <c r="E330" s="241" t="n">
        <v>339</v>
      </c>
      <c r="F330" s="240" t="n">
        <v>3340</v>
      </c>
      <c r="G330" s="229"/>
      <c r="H330" s="229"/>
      <c r="I330" s="248"/>
      <c r="J330" s="169" t="n">
        <v>32900</v>
      </c>
      <c r="K330" s="174"/>
      <c r="L330" s="174"/>
      <c r="M330" s="244" t="n">
        <v>32900</v>
      </c>
      <c r="N330" s="244"/>
      <c r="O330" s="244"/>
      <c r="P330" s="244" t="n">
        <v>3290</v>
      </c>
      <c r="Q330" s="244" t="n">
        <v>3300</v>
      </c>
      <c r="R330" s="244" t="n">
        <v>32900</v>
      </c>
      <c r="S330" s="247"/>
      <c r="T330" s="247"/>
      <c r="U330" s="247"/>
    </row>
    <row r="331" customFormat="false" ht="15.75" hidden="false" customHeight="false" outlineLevel="0" collapsed="false">
      <c r="A331" s="229"/>
      <c r="B331" s="229"/>
      <c r="C331" s="229"/>
      <c r="D331" s="240" t="n">
        <v>331</v>
      </c>
      <c r="E331" s="241" t="n">
        <v>340</v>
      </c>
      <c r="F331" s="240" t="n">
        <v>3350</v>
      </c>
      <c r="G331" s="229"/>
      <c r="H331" s="229"/>
      <c r="I331" s="248"/>
      <c r="J331" s="169" t="n">
        <v>33000</v>
      </c>
      <c r="K331" s="174"/>
      <c r="L331" s="174"/>
      <c r="M331" s="244" t="n">
        <v>33000</v>
      </c>
      <c r="N331" s="244"/>
      <c r="O331" s="244"/>
      <c r="P331" s="244" t="n">
        <v>3300</v>
      </c>
      <c r="Q331" s="244" t="n">
        <v>3310</v>
      </c>
      <c r="R331" s="244" t="n">
        <v>33000</v>
      </c>
      <c r="S331" s="247"/>
      <c r="T331" s="247"/>
      <c r="U331" s="247"/>
    </row>
    <row r="332" customFormat="false" ht="15.75" hidden="false" customHeight="false" outlineLevel="0" collapsed="false">
      <c r="A332" s="229"/>
      <c r="B332" s="229"/>
      <c r="C332" s="229"/>
      <c r="D332" s="240" t="n">
        <v>332</v>
      </c>
      <c r="E332" s="241" t="n">
        <v>341</v>
      </c>
      <c r="F332" s="240" t="n">
        <v>3360</v>
      </c>
      <c r="G332" s="229"/>
      <c r="H332" s="229"/>
      <c r="I332" s="248"/>
      <c r="J332" s="169" t="n">
        <v>33100</v>
      </c>
      <c r="K332" s="174"/>
      <c r="L332" s="174"/>
      <c r="M332" s="244" t="n">
        <v>33100</v>
      </c>
      <c r="N332" s="244"/>
      <c r="O332" s="244"/>
      <c r="P332" s="244" t="n">
        <v>3310</v>
      </c>
      <c r="Q332" s="244" t="n">
        <v>3320</v>
      </c>
      <c r="R332" s="244" t="n">
        <v>33100</v>
      </c>
      <c r="S332" s="247"/>
      <c r="T332" s="247"/>
      <c r="U332" s="247"/>
    </row>
    <row r="333" customFormat="false" ht="15.75" hidden="false" customHeight="false" outlineLevel="0" collapsed="false">
      <c r="A333" s="229"/>
      <c r="B333" s="229"/>
      <c r="C333" s="229"/>
      <c r="D333" s="240" t="n">
        <v>333</v>
      </c>
      <c r="E333" s="241" t="n">
        <v>342</v>
      </c>
      <c r="F333" s="240" t="n">
        <v>3370</v>
      </c>
      <c r="G333" s="229"/>
      <c r="H333" s="229"/>
      <c r="I333" s="248"/>
      <c r="J333" s="169" t="n">
        <v>33200</v>
      </c>
      <c r="K333" s="174"/>
      <c r="L333" s="174"/>
      <c r="M333" s="244" t="n">
        <v>33200</v>
      </c>
      <c r="N333" s="244"/>
      <c r="O333" s="244"/>
      <c r="P333" s="244" t="n">
        <v>3320</v>
      </c>
      <c r="Q333" s="244" t="n">
        <v>3330</v>
      </c>
      <c r="R333" s="244" t="n">
        <v>33200</v>
      </c>
      <c r="S333" s="247"/>
      <c r="T333" s="247"/>
      <c r="U333" s="247"/>
    </row>
    <row r="334" customFormat="false" ht="15.75" hidden="false" customHeight="false" outlineLevel="0" collapsed="false">
      <c r="A334" s="229"/>
      <c r="B334" s="229"/>
      <c r="C334" s="229"/>
      <c r="D334" s="240" t="n">
        <v>334</v>
      </c>
      <c r="E334" s="241" t="n">
        <v>343</v>
      </c>
      <c r="F334" s="240" t="n">
        <v>3380</v>
      </c>
      <c r="G334" s="229"/>
      <c r="H334" s="229"/>
      <c r="I334" s="248"/>
      <c r="J334" s="169" t="n">
        <v>33300</v>
      </c>
      <c r="K334" s="174"/>
      <c r="L334" s="174"/>
      <c r="M334" s="244" t="n">
        <v>33300</v>
      </c>
      <c r="N334" s="244"/>
      <c r="O334" s="244"/>
      <c r="P334" s="244" t="n">
        <v>3330</v>
      </c>
      <c r="Q334" s="244" t="n">
        <v>3340</v>
      </c>
      <c r="R334" s="244" t="n">
        <v>33300</v>
      </c>
      <c r="S334" s="247"/>
      <c r="T334" s="247"/>
      <c r="U334" s="247"/>
    </row>
    <row r="335" customFormat="false" ht="15.75" hidden="false" customHeight="false" outlineLevel="0" collapsed="false">
      <c r="A335" s="229"/>
      <c r="B335" s="229"/>
      <c r="C335" s="229"/>
      <c r="D335" s="240" t="n">
        <v>335</v>
      </c>
      <c r="E335" s="241" t="n">
        <v>344</v>
      </c>
      <c r="F335" s="240" t="n">
        <v>3390</v>
      </c>
      <c r="G335" s="229"/>
      <c r="H335" s="229"/>
      <c r="I335" s="248"/>
      <c r="J335" s="169" t="n">
        <v>33400</v>
      </c>
      <c r="K335" s="174"/>
      <c r="L335" s="174"/>
      <c r="M335" s="244" t="n">
        <v>33400</v>
      </c>
      <c r="N335" s="244"/>
      <c r="O335" s="244"/>
      <c r="P335" s="244" t="n">
        <v>3340</v>
      </c>
      <c r="Q335" s="244" t="n">
        <v>3350</v>
      </c>
      <c r="R335" s="244" t="n">
        <v>33400</v>
      </c>
      <c r="S335" s="247"/>
      <c r="T335" s="247"/>
      <c r="U335" s="247"/>
    </row>
    <row r="336" customFormat="false" ht="15.75" hidden="false" customHeight="false" outlineLevel="0" collapsed="false">
      <c r="A336" s="229"/>
      <c r="B336" s="229"/>
      <c r="C336" s="229"/>
      <c r="D336" s="240" t="n">
        <v>336</v>
      </c>
      <c r="E336" s="241" t="n">
        <v>345</v>
      </c>
      <c r="F336" s="240" t="n">
        <v>3400</v>
      </c>
      <c r="G336" s="229"/>
      <c r="H336" s="229"/>
      <c r="I336" s="248"/>
      <c r="J336" s="169" t="n">
        <v>33500</v>
      </c>
      <c r="K336" s="174"/>
      <c r="L336" s="174"/>
      <c r="M336" s="244" t="n">
        <v>33500</v>
      </c>
      <c r="N336" s="244"/>
      <c r="O336" s="244"/>
      <c r="P336" s="244" t="n">
        <v>3350</v>
      </c>
      <c r="Q336" s="244" t="n">
        <v>3360</v>
      </c>
      <c r="R336" s="244" t="n">
        <v>33500</v>
      </c>
      <c r="S336" s="247"/>
      <c r="T336" s="247"/>
      <c r="U336" s="247"/>
    </row>
    <row r="337" customFormat="false" ht="15.75" hidden="false" customHeight="false" outlineLevel="0" collapsed="false">
      <c r="A337" s="229"/>
      <c r="B337" s="229"/>
      <c r="C337" s="229"/>
      <c r="D337" s="240" t="n">
        <v>337</v>
      </c>
      <c r="E337" s="241" t="n">
        <v>346</v>
      </c>
      <c r="F337" s="240" t="n">
        <v>3410</v>
      </c>
      <c r="G337" s="229"/>
      <c r="H337" s="229"/>
      <c r="I337" s="248"/>
      <c r="J337" s="169" t="n">
        <v>33600</v>
      </c>
      <c r="K337" s="174"/>
      <c r="L337" s="174"/>
      <c r="M337" s="244" t="n">
        <v>33600</v>
      </c>
      <c r="N337" s="244"/>
      <c r="O337" s="244"/>
      <c r="P337" s="244" t="n">
        <v>3360</v>
      </c>
      <c r="Q337" s="244" t="n">
        <v>3370</v>
      </c>
      <c r="R337" s="244" t="n">
        <v>33600</v>
      </c>
      <c r="S337" s="247"/>
      <c r="T337" s="247"/>
      <c r="U337" s="247"/>
    </row>
    <row r="338" customFormat="false" ht="15.75" hidden="false" customHeight="false" outlineLevel="0" collapsed="false">
      <c r="A338" s="229"/>
      <c r="B338" s="229"/>
      <c r="C338" s="229"/>
      <c r="D338" s="240" t="n">
        <v>338</v>
      </c>
      <c r="E338" s="241" t="n">
        <v>347</v>
      </c>
      <c r="F338" s="240" t="n">
        <v>3420</v>
      </c>
      <c r="G338" s="229"/>
      <c r="H338" s="229"/>
      <c r="I338" s="248"/>
      <c r="J338" s="169" t="n">
        <v>33700</v>
      </c>
      <c r="K338" s="174"/>
      <c r="L338" s="174"/>
      <c r="M338" s="244" t="n">
        <v>33700</v>
      </c>
      <c r="N338" s="244"/>
      <c r="O338" s="244"/>
      <c r="P338" s="244" t="n">
        <v>3370</v>
      </c>
      <c r="Q338" s="244" t="n">
        <v>3380</v>
      </c>
      <c r="R338" s="244" t="n">
        <v>33700</v>
      </c>
      <c r="S338" s="247"/>
      <c r="T338" s="247"/>
      <c r="U338" s="247"/>
    </row>
    <row r="339" customFormat="false" ht="15.75" hidden="false" customHeight="false" outlineLevel="0" collapsed="false">
      <c r="A339" s="229"/>
      <c r="B339" s="229"/>
      <c r="C339" s="229"/>
      <c r="D339" s="240" t="n">
        <v>339</v>
      </c>
      <c r="E339" s="241" t="n">
        <v>348</v>
      </c>
      <c r="F339" s="240" t="n">
        <v>3430</v>
      </c>
      <c r="G339" s="229"/>
      <c r="H339" s="229"/>
      <c r="I339" s="248"/>
      <c r="J339" s="169" t="n">
        <v>33800</v>
      </c>
      <c r="K339" s="174"/>
      <c r="L339" s="174"/>
      <c r="M339" s="244" t="n">
        <v>33800</v>
      </c>
      <c r="N339" s="244"/>
      <c r="O339" s="244"/>
      <c r="P339" s="244" t="n">
        <v>3380</v>
      </c>
      <c r="Q339" s="244" t="n">
        <v>3390</v>
      </c>
      <c r="R339" s="244" t="n">
        <v>33800</v>
      </c>
      <c r="S339" s="247"/>
      <c r="T339" s="247"/>
      <c r="U339" s="247"/>
    </row>
    <row r="340" customFormat="false" ht="15.75" hidden="false" customHeight="false" outlineLevel="0" collapsed="false">
      <c r="A340" s="229"/>
      <c r="B340" s="229"/>
      <c r="C340" s="229"/>
      <c r="D340" s="240" t="n">
        <v>340</v>
      </c>
      <c r="E340" s="241" t="n">
        <v>349</v>
      </c>
      <c r="F340" s="240" t="n">
        <v>3440</v>
      </c>
      <c r="G340" s="229"/>
      <c r="H340" s="229"/>
      <c r="I340" s="248"/>
      <c r="J340" s="169" t="n">
        <v>33900</v>
      </c>
      <c r="K340" s="174"/>
      <c r="L340" s="174"/>
      <c r="M340" s="244" t="n">
        <v>33900</v>
      </c>
      <c r="N340" s="244"/>
      <c r="O340" s="244"/>
      <c r="P340" s="244" t="n">
        <v>3390</v>
      </c>
      <c r="Q340" s="244" t="n">
        <v>3400</v>
      </c>
      <c r="R340" s="244" t="n">
        <v>33900</v>
      </c>
      <c r="S340" s="247"/>
      <c r="T340" s="247"/>
      <c r="U340" s="247"/>
    </row>
    <row r="341" customFormat="false" ht="15.75" hidden="false" customHeight="false" outlineLevel="0" collapsed="false">
      <c r="A341" s="229"/>
      <c r="B341" s="229"/>
      <c r="C341" s="229"/>
      <c r="D341" s="240" t="n">
        <v>341</v>
      </c>
      <c r="E341" s="241" t="n">
        <v>350</v>
      </c>
      <c r="F341" s="240" t="n">
        <v>3450</v>
      </c>
      <c r="G341" s="229"/>
      <c r="H341" s="229"/>
      <c r="I341" s="248"/>
      <c r="J341" s="169" t="n">
        <v>34000</v>
      </c>
      <c r="K341" s="174"/>
      <c r="L341" s="174"/>
      <c r="M341" s="244" t="n">
        <v>34000</v>
      </c>
      <c r="N341" s="244"/>
      <c r="O341" s="244"/>
      <c r="P341" s="244" t="n">
        <v>3400</v>
      </c>
      <c r="Q341" s="244" t="n">
        <v>3410</v>
      </c>
      <c r="R341" s="244" t="n">
        <v>34000</v>
      </c>
      <c r="S341" s="247"/>
      <c r="T341" s="247"/>
      <c r="U341" s="247"/>
    </row>
    <row r="342" customFormat="false" ht="15.75" hidden="false" customHeight="false" outlineLevel="0" collapsed="false">
      <c r="A342" s="229"/>
      <c r="B342" s="229"/>
      <c r="C342" s="229"/>
      <c r="D342" s="240" t="n">
        <v>342</v>
      </c>
      <c r="E342" s="241" t="n">
        <v>351</v>
      </c>
      <c r="F342" s="240" t="n">
        <v>3460</v>
      </c>
      <c r="G342" s="229"/>
      <c r="H342" s="229"/>
      <c r="I342" s="248"/>
      <c r="J342" s="169" t="n">
        <v>34100</v>
      </c>
      <c r="K342" s="174"/>
      <c r="L342" s="174"/>
      <c r="M342" s="244" t="n">
        <v>34100</v>
      </c>
      <c r="N342" s="244"/>
      <c r="O342" s="244"/>
      <c r="P342" s="244" t="n">
        <v>3410</v>
      </c>
      <c r="Q342" s="244" t="n">
        <v>3420</v>
      </c>
      <c r="R342" s="244" t="n">
        <v>34100</v>
      </c>
      <c r="S342" s="247"/>
      <c r="T342" s="247"/>
      <c r="U342" s="247"/>
    </row>
    <row r="343" customFormat="false" ht="15.75" hidden="false" customHeight="false" outlineLevel="0" collapsed="false">
      <c r="A343" s="229"/>
      <c r="B343" s="229"/>
      <c r="C343" s="229"/>
      <c r="D343" s="240" t="n">
        <v>343</v>
      </c>
      <c r="E343" s="241" t="n">
        <v>352</v>
      </c>
      <c r="F343" s="240" t="n">
        <v>3470</v>
      </c>
      <c r="G343" s="229"/>
      <c r="H343" s="229"/>
      <c r="I343" s="248"/>
      <c r="J343" s="169" t="n">
        <v>34200</v>
      </c>
      <c r="K343" s="174"/>
      <c r="L343" s="174"/>
      <c r="M343" s="244" t="n">
        <v>34200</v>
      </c>
      <c r="N343" s="244"/>
      <c r="O343" s="244"/>
      <c r="P343" s="244" t="n">
        <v>3420</v>
      </c>
      <c r="Q343" s="244" t="n">
        <v>3430</v>
      </c>
      <c r="R343" s="244" t="n">
        <v>34200</v>
      </c>
      <c r="S343" s="247"/>
      <c r="T343" s="247"/>
      <c r="U343" s="247"/>
    </row>
    <row r="344" customFormat="false" ht="15.75" hidden="false" customHeight="false" outlineLevel="0" collapsed="false">
      <c r="A344" s="229"/>
      <c r="B344" s="229"/>
      <c r="C344" s="229"/>
      <c r="D344" s="240" t="n">
        <v>344</v>
      </c>
      <c r="E344" s="241" t="n">
        <v>353</v>
      </c>
      <c r="F344" s="240" t="n">
        <v>3480</v>
      </c>
      <c r="G344" s="229"/>
      <c r="H344" s="229"/>
      <c r="I344" s="248"/>
      <c r="J344" s="169" t="n">
        <v>34300</v>
      </c>
      <c r="K344" s="174"/>
      <c r="L344" s="174"/>
      <c r="M344" s="244" t="n">
        <v>34300</v>
      </c>
      <c r="N344" s="244"/>
      <c r="O344" s="244"/>
      <c r="P344" s="244" t="n">
        <v>3430</v>
      </c>
      <c r="Q344" s="244" t="n">
        <v>3440</v>
      </c>
      <c r="R344" s="244" t="n">
        <v>34300</v>
      </c>
      <c r="S344" s="247"/>
      <c r="T344" s="247"/>
      <c r="U344" s="247"/>
    </row>
    <row r="345" customFormat="false" ht="15.75" hidden="false" customHeight="false" outlineLevel="0" collapsed="false">
      <c r="A345" s="229"/>
      <c r="B345" s="229"/>
      <c r="C345" s="229"/>
      <c r="D345" s="240" t="n">
        <v>345</v>
      </c>
      <c r="E345" s="241" t="n">
        <v>354</v>
      </c>
      <c r="F345" s="240" t="n">
        <v>3490</v>
      </c>
      <c r="G345" s="229"/>
      <c r="H345" s="229"/>
      <c r="I345" s="248"/>
      <c r="J345" s="169" t="n">
        <v>34400</v>
      </c>
      <c r="K345" s="174"/>
      <c r="L345" s="174"/>
      <c r="M345" s="244" t="n">
        <v>34400</v>
      </c>
      <c r="N345" s="244"/>
      <c r="O345" s="244"/>
      <c r="P345" s="244" t="n">
        <v>3440</v>
      </c>
      <c r="Q345" s="244" t="n">
        <v>3450</v>
      </c>
      <c r="R345" s="244" t="n">
        <v>34400</v>
      </c>
      <c r="S345" s="247"/>
      <c r="T345" s="247"/>
      <c r="U345" s="247"/>
    </row>
    <row r="346" customFormat="false" ht="15.75" hidden="false" customHeight="false" outlineLevel="0" collapsed="false">
      <c r="A346" s="229"/>
      <c r="B346" s="229"/>
      <c r="C346" s="229"/>
      <c r="D346" s="240" t="n">
        <v>346</v>
      </c>
      <c r="E346" s="241" t="n">
        <v>355</v>
      </c>
      <c r="F346" s="240" t="n">
        <v>3500</v>
      </c>
      <c r="G346" s="229"/>
      <c r="H346" s="229"/>
      <c r="I346" s="248"/>
      <c r="J346" s="169" t="n">
        <v>34500</v>
      </c>
      <c r="K346" s="174"/>
      <c r="L346" s="174"/>
      <c r="M346" s="244" t="n">
        <v>34500</v>
      </c>
      <c r="N346" s="244"/>
      <c r="O346" s="244"/>
      <c r="P346" s="244" t="n">
        <v>3450</v>
      </c>
      <c r="Q346" s="244" t="n">
        <v>3460</v>
      </c>
      <c r="R346" s="244" t="n">
        <v>34500</v>
      </c>
      <c r="S346" s="247"/>
      <c r="T346" s="247"/>
      <c r="U346" s="247"/>
    </row>
    <row r="347" customFormat="false" ht="15.75" hidden="false" customHeight="false" outlineLevel="0" collapsed="false">
      <c r="A347" s="229"/>
      <c r="B347" s="229"/>
      <c r="C347" s="229"/>
      <c r="D347" s="240" t="n">
        <v>347</v>
      </c>
      <c r="E347" s="241" t="n">
        <v>356</v>
      </c>
      <c r="F347" s="240" t="n">
        <v>3510</v>
      </c>
      <c r="G347" s="229"/>
      <c r="H347" s="229"/>
      <c r="I347" s="248"/>
      <c r="J347" s="169" t="n">
        <v>34600</v>
      </c>
      <c r="K347" s="174"/>
      <c r="L347" s="174"/>
      <c r="M347" s="244" t="n">
        <v>34600</v>
      </c>
      <c r="N347" s="244"/>
      <c r="O347" s="244"/>
      <c r="P347" s="244" t="n">
        <v>3460</v>
      </c>
      <c r="Q347" s="244" t="n">
        <v>3470</v>
      </c>
      <c r="R347" s="244" t="n">
        <v>34600</v>
      </c>
      <c r="S347" s="247"/>
      <c r="T347" s="247"/>
      <c r="U347" s="247"/>
    </row>
    <row r="348" customFormat="false" ht="15.75" hidden="false" customHeight="false" outlineLevel="0" collapsed="false">
      <c r="A348" s="229"/>
      <c r="B348" s="229"/>
      <c r="C348" s="229"/>
      <c r="D348" s="240" t="n">
        <v>348</v>
      </c>
      <c r="E348" s="241" t="n">
        <v>357</v>
      </c>
      <c r="F348" s="240" t="n">
        <v>3520</v>
      </c>
      <c r="G348" s="229"/>
      <c r="H348" s="229"/>
      <c r="I348" s="248"/>
      <c r="J348" s="169" t="n">
        <v>34700</v>
      </c>
      <c r="K348" s="174"/>
      <c r="L348" s="174"/>
      <c r="M348" s="244" t="n">
        <v>34700</v>
      </c>
      <c r="N348" s="244"/>
      <c r="O348" s="244"/>
      <c r="P348" s="244" t="n">
        <v>3470</v>
      </c>
      <c r="Q348" s="244" t="n">
        <v>3480</v>
      </c>
      <c r="R348" s="244" t="n">
        <v>34700</v>
      </c>
      <c r="S348" s="247"/>
      <c r="T348" s="247"/>
      <c r="U348" s="247"/>
    </row>
    <row r="349" customFormat="false" ht="15.75" hidden="false" customHeight="false" outlineLevel="0" collapsed="false">
      <c r="A349" s="229"/>
      <c r="B349" s="229"/>
      <c r="C349" s="229"/>
      <c r="D349" s="240" t="n">
        <v>349</v>
      </c>
      <c r="E349" s="241" t="n">
        <v>358</v>
      </c>
      <c r="F349" s="240" t="n">
        <v>3530</v>
      </c>
      <c r="G349" s="229"/>
      <c r="H349" s="229"/>
      <c r="I349" s="248"/>
      <c r="J349" s="169" t="n">
        <v>34800</v>
      </c>
      <c r="K349" s="174"/>
      <c r="L349" s="174"/>
      <c r="M349" s="244" t="n">
        <v>34800</v>
      </c>
      <c r="N349" s="244"/>
      <c r="O349" s="244"/>
      <c r="P349" s="244" t="n">
        <v>3480</v>
      </c>
      <c r="Q349" s="244" t="n">
        <v>3490</v>
      </c>
      <c r="R349" s="244" t="n">
        <v>34800</v>
      </c>
      <c r="S349" s="247"/>
      <c r="T349" s="247"/>
      <c r="U349" s="247"/>
    </row>
    <row r="350" customFormat="false" ht="15.75" hidden="false" customHeight="false" outlineLevel="0" collapsed="false">
      <c r="A350" s="229"/>
      <c r="B350" s="229"/>
      <c r="C350" s="229"/>
      <c r="D350" s="240" t="n">
        <v>350</v>
      </c>
      <c r="E350" s="241" t="n">
        <v>359</v>
      </c>
      <c r="F350" s="240" t="n">
        <v>3540</v>
      </c>
      <c r="G350" s="229"/>
      <c r="H350" s="229"/>
      <c r="I350" s="248"/>
      <c r="J350" s="169" t="n">
        <v>34900</v>
      </c>
      <c r="K350" s="174"/>
      <c r="L350" s="174"/>
      <c r="M350" s="244" t="n">
        <v>34900</v>
      </c>
      <c r="N350" s="244"/>
      <c r="O350" s="244"/>
      <c r="P350" s="244" t="n">
        <v>3490</v>
      </c>
      <c r="Q350" s="244" t="n">
        <v>3500</v>
      </c>
      <c r="R350" s="244" t="n">
        <v>34900</v>
      </c>
      <c r="S350" s="247"/>
      <c r="T350" s="247"/>
      <c r="U350" s="247"/>
    </row>
    <row r="351" customFormat="false" ht="15.75" hidden="false" customHeight="false" outlineLevel="0" collapsed="false">
      <c r="A351" s="229"/>
      <c r="B351" s="229"/>
      <c r="C351" s="229"/>
      <c r="D351" s="240" t="n">
        <v>351</v>
      </c>
      <c r="E351" s="241" t="n">
        <v>360</v>
      </c>
      <c r="F351" s="240" t="n">
        <v>3550</v>
      </c>
      <c r="G351" s="229"/>
      <c r="H351" s="229"/>
      <c r="I351" s="248"/>
      <c r="J351" s="169" t="n">
        <v>35000</v>
      </c>
      <c r="K351" s="174"/>
      <c r="L351" s="174"/>
      <c r="M351" s="244" t="n">
        <v>35000</v>
      </c>
      <c r="N351" s="244"/>
      <c r="O351" s="244"/>
      <c r="P351" s="244" t="n">
        <v>3500</v>
      </c>
      <c r="Q351" s="244" t="n">
        <v>3510</v>
      </c>
      <c r="R351" s="244" t="n">
        <v>35000</v>
      </c>
      <c r="S351" s="247"/>
      <c r="T351" s="247"/>
      <c r="U351" s="247"/>
    </row>
    <row r="352" customFormat="false" ht="15.75" hidden="false" customHeight="false" outlineLevel="0" collapsed="false">
      <c r="A352" s="229"/>
      <c r="B352" s="229"/>
      <c r="C352" s="229"/>
      <c r="D352" s="240" t="n">
        <v>352</v>
      </c>
      <c r="E352" s="241" t="n">
        <v>361</v>
      </c>
      <c r="F352" s="240" t="n">
        <v>3560</v>
      </c>
      <c r="G352" s="229"/>
      <c r="H352" s="229"/>
      <c r="I352" s="248"/>
      <c r="J352" s="169" t="n">
        <v>35100</v>
      </c>
      <c r="K352" s="174"/>
      <c r="L352" s="174"/>
      <c r="M352" s="244" t="n">
        <v>35100</v>
      </c>
      <c r="N352" s="244"/>
      <c r="O352" s="244"/>
      <c r="P352" s="244" t="n">
        <v>3510</v>
      </c>
      <c r="Q352" s="244" t="n">
        <v>3520</v>
      </c>
      <c r="R352" s="244" t="n">
        <v>35100</v>
      </c>
      <c r="S352" s="247"/>
      <c r="T352" s="247"/>
      <c r="U352" s="247"/>
    </row>
    <row r="353" customFormat="false" ht="15.75" hidden="false" customHeight="false" outlineLevel="0" collapsed="false">
      <c r="A353" s="229"/>
      <c r="B353" s="229"/>
      <c r="C353" s="229"/>
      <c r="D353" s="240" t="n">
        <v>353</v>
      </c>
      <c r="E353" s="241" t="n">
        <v>362</v>
      </c>
      <c r="F353" s="240" t="n">
        <v>3570</v>
      </c>
      <c r="G353" s="229"/>
      <c r="H353" s="229"/>
      <c r="I353" s="248"/>
      <c r="J353" s="169" t="n">
        <v>35200</v>
      </c>
      <c r="K353" s="174"/>
      <c r="L353" s="174"/>
      <c r="M353" s="244" t="n">
        <v>35200</v>
      </c>
      <c r="N353" s="244"/>
      <c r="O353" s="244"/>
      <c r="P353" s="244" t="n">
        <v>3520</v>
      </c>
      <c r="Q353" s="244" t="n">
        <v>3530</v>
      </c>
      <c r="R353" s="244" t="n">
        <v>35200</v>
      </c>
      <c r="S353" s="247"/>
      <c r="T353" s="247"/>
      <c r="U353" s="247"/>
    </row>
    <row r="354" customFormat="false" ht="15.75" hidden="false" customHeight="false" outlineLevel="0" collapsed="false">
      <c r="A354" s="229"/>
      <c r="B354" s="229"/>
      <c r="C354" s="229"/>
      <c r="D354" s="240" t="n">
        <v>354</v>
      </c>
      <c r="E354" s="241" t="n">
        <v>363</v>
      </c>
      <c r="F354" s="240" t="n">
        <v>3580</v>
      </c>
      <c r="G354" s="229"/>
      <c r="H354" s="229"/>
      <c r="I354" s="248"/>
      <c r="J354" s="169" t="n">
        <v>35300</v>
      </c>
      <c r="K354" s="174"/>
      <c r="L354" s="174"/>
      <c r="M354" s="244" t="n">
        <v>35300</v>
      </c>
      <c r="N354" s="244"/>
      <c r="O354" s="244"/>
      <c r="P354" s="244" t="n">
        <v>3530</v>
      </c>
      <c r="Q354" s="244" t="n">
        <v>3540</v>
      </c>
      <c r="R354" s="244" t="n">
        <v>35300</v>
      </c>
      <c r="S354" s="247"/>
      <c r="T354" s="247"/>
      <c r="U354" s="247"/>
    </row>
    <row r="355" customFormat="false" ht="15.75" hidden="false" customHeight="false" outlineLevel="0" collapsed="false">
      <c r="A355" s="229"/>
      <c r="B355" s="229"/>
      <c r="C355" s="229"/>
      <c r="D355" s="240" t="n">
        <v>355</v>
      </c>
      <c r="E355" s="241" t="n">
        <v>364</v>
      </c>
      <c r="F355" s="240" t="n">
        <v>3590</v>
      </c>
      <c r="G355" s="229"/>
      <c r="H355" s="229"/>
      <c r="I355" s="248"/>
      <c r="J355" s="169" t="n">
        <v>35400</v>
      </c>
      <c r="K355" s="174"/>
      <c r="L355" s="174"/>
      <c r="M355" s="244" t="n">
        <v>35400</v>
      </c>
      <c r="N355" s="244"/>
      <c r="O355" s="244"/>
      <c r="P355" s="244" t="n">
        <v>3540</v>
      </c>
      <c r="Q355" s="244" t="n">
        <v>3550</v>
      </c>
      <c r="R355" s="244" t="n">
        <v>35400</v>
      </c>
      <c r="S355" s="247"/>
      <c r="T355" s="247"/>
      <c r="U355" s="247"/>
    </row>
    <row r="356" customFormat="false" ht="15.75" hidden="false" customHeight="false" outlineLevel="0" collapsed="false">
      <c r="A356" s="229"/>
      <c r="B356" s="229"/>
      <c r="C356" s="229"/>
      <c r="D356" s="240" t="n">
        <v>356</v>
      </c>
      <c r="E356" s="241" t="n">
        <v>365</v>
      </c>
      <c r="F356" s="240" t="n">
        <v>3600</v>
      </c>
      <c r="G356" s="229"/>
      <c r="H356" s="229"/>
      <c r="I356" s="248"/>
      <c r="J356" s="169" t="n">
        <v>35500</v>
      </c>
      <c r="K356" s="174"/>
      <c r="L356" s="174"/>
      <c r="M356" s="244" t="n">
        <v>35500</v>
      </c>
      <c r="N356" s="244"/>
      <c r="O356" s="244"/>
      <c r="P356" s="244" t="n">
        <v>3550</v>
      </c>
      <c r="Q356" s="244" t="n">
        <v>3560</v>
      </c>
      <c r="R356" s="244" t="n">
        <v>35500</v>
      </c>
      <c r="S356" s="247"/>
      <c r="T356" s="247"/>
      <c r="U356" s="247"/>
    </row>
    <row r="357" customFormat="false" ht="15.75" hidden="false" customHeight="false" outlineLevel="0" collapsed="false">
      <c r="A357" s="229"/>
      <c r="B357" s="229"/>
      <c r="C357" s="229"/>
      <c r="D357" s="240" t="n">
        <v>357</v>
      </c>
      <c r="E357" s="241" t="n">
        <v>366</v>
      </c>
      <c r="F357" s="240" t="n">
        <v>3610</v>
      </c>
      <c r="G357" s="229"/>
      <c r="H357" s="229"/>
      <c r="I357" s="248"/>
      <c r="J357" s="169" t="n">
        <v>35600</v>
      </c>
      <c r="K357" s="174"/>
      <c r="L357" s="174"/>
      <c r="M357" s="244" t="n">
        <v>35600</v>
      </c>
      <c r="N357" s="244"/>
      <c r="O357" s="244"/>
      <c r="P357" s="244" t="n">
        <v>3560</v>
      </c>
      <c r="Q357" s="244" t="n">
        <v>3570</v>
      </c>
      <c r="R357" s="244" t="n">
        <v>35600</v>
      </c>
      <c r="S357" s="247"/>
      <c r="T357" s="247"/>
      <c r="U357" s="247"/>
    </row>
    <row r="358" customFormat="false" ht="15.75" hidden="false" customHeight="false" outlineLevel="0" collapsed="false">
      <c r="A358" s="229"/>
      <c r="B358" s="229"/>
      <c r="C358" s="229"/>
      <c r="D358" s="240" t="n">
        <v>358</v>
      </c>
      <c r="E358" s="241" t="n">
        <v>367</v>
      </c>
      <c r="F358" s="240" t="n">
        <v>3620</v>
      </c>
      <c r="G358" s="229"/>
      <c r="H358" s="229"/>
      <c r="I358" s="248"/>
      <c r="J358" s="169" t="n">
        <v>35700</v>
      </c>
      <c r="K358" s="174"/>
      <c r="L358" s="174"/>
      <c r="M358" s="244" t="n">
        <v>35700</v>
      </c>
      <c r="N358" s="244"/>
      <c r="O358" s="244"/>
      <c r="P358" s="244" t="n">
        <v>3570</v>
      </c>
      <c r="Q358" s="244" t="n">
        <v>3580</v>
      </c>
      <c r="R358" s="244" t="n">
        <v>35700</v>
      </c>
      <c r="S358" s="247"/>
      <c r="T358" s="247"/>
      <c r="U358" s="247"/>
    </row>
    <row r="359" customFormat="false" ht="15.75" hidden="false" customHeight="false" outlineLevel="0" collapsed="false">
      <c r="A359" s="229"/>
      <c r="B359" s="229"/>
      <c r="C359" s="229"/>
      <c r="D359" s="240" t="n">
        <v>359</v>
      </c>
      <c r="E359" s="241" t="n">
        <v>368</v>
      </c>
      <c r="F359" s="240" t="n">
        <v>3630</v>
      </c>
      <c r="G359" s="229"/>
      <c r="H359" s="229"/>
      <c r="I359" s="248"/>
      <c r="J359" s="169" t="n">
        <v>35800</v>
      </c>
      <c r="K359" s="174"/>
      <c r="L359" s="174"/>
      <c r="M359" s="244" t="n">
        <v>35800</v>
      </c>
      <c r="N359" s="244"/>
      <c r="O359" s="244"/>
      <c r="P359" s="244" t="n">
        <v>3580</v>
      </c>
      <c r="Q359" s="244" t="n">
        <v>3590</v>
      </c>
      <c r="R359" s="244" t="n">
        <v>35800</v>
      </c>
      <c r="S359" s="247"/>
      <c r="T359" s="247"/>
      <c r="U359" s="247"/>
    </row>
    <row r="360" customFormat="false" ht="15.75" hidden="false" customHeight="false" outlineLevel="0" collapsed="false">
      <c r="A360" s="229"/>
      <c r="B360" s="229"/>
      <c r="C360" s="229"/>
      <c r="D360" s="240" t="n">
        <v>360</v>
      </c>
      <c r="E360" s="241" t="n">
        <v>369</v>
      </c>
      <c r="F360" s="240" t="n">
        <v>3640</v>
      </c>
      <c r="G360" s="229"/>
      <c r="H360" s="229"/>
      <c r="I360" s="248"/>
      <c r="J360" s="169" t="n">
        <v>35900</v>
      </c>
      <c r="K360" s="174"/>
      <c r="L360" s="174"/>
      <c r="M360" s="244" t="n">
        <v>35900</v>
      </c>
      <c r="N360" s="244"/>
      <c r="O360" s="244"/>
      <c r="P360" s="244" t="n">
        <v>3590</v>
      </c>
      <c r="Q360" s="244" t="n">
        <v>3600</v>
      </c>
      <c r="R360" s="244" t="n">
        <v>35900</v>
      </c>
      <c r="S360" s="247"/>
      <c r="T360" s="247"/>
      <c r="U360" s="247"/>
    </row>
    <row r="361" customFormat="false" ht="15.75" hidden="false" customHeight="false" outlineLevel="0" collapsed="false">
      <c r="A361" s="229"/>
      <c r="B361" s="229"/>
      <c r="C361" s="229"/>
      <c r="D361" s="240" t="n">
        <v>361</v>
      </c>
      <c r="E361" s="241" t="n">
        <v>370</v>
      </c>
      <c r="F361" s="240" t="n">
        <v>3650</v>
      </c>
      <c r="G361" s="229"/>
      <c r="H361" s="229"/>
      <c r="I361" s="248"/>
      <c r="J361" s="169" t="n">
        <v>36000</v>
      </c>
      <c r="K361" s="174"/>
      <c r="L361" s="174"/>
      <c r="M361" s="244" t="n">
        <v>36000</v>
      </c>
      <c r="N361" s="244"/>
      <c r="O361" s="244"/>
      <c r="P361" s="244" t="n">
        <v>3600</v>
      </c>
      <c r="Q361" s="244" t="n">
        <v>3610</v>
      </c>
      <c r="R361" s="244" t="n">
        <v>36000</v>
      </c>
      <c r="S361" s="247"/>
      <c r="T361" s="247"/>
      <c r="U361" s="247"/>
    </row>
    <row r="362" customFormat="false" ht="15.75" hidden="false" customHeight="false" outlineLevel="0" collapsed="false">
      <c r="A362" s="229"/>
      <c r="B362" s="229"/>
      <c r="C362" s="229"/>
      <c r="D362" s="240" t="n">
        <v>362</v>
      </c>
      <c r="E362" s="241" t="n">
        <v>371</v>
      </c>
      <c r="F362" s="240" t="n">
        <v>3660</v>
      </c>
      <c r="G362" s="229"/>
      <c r="H362" s="229"/>
      <c r="I362" s="248"/>
      <c r="J362" s="169" t="n">
        <v>36100</v>
      </c>
      <c r="K362" s="174"/>
      <c r="L362" s="174"/>
      <c r="M362" s="244" t="n">
        <v>36100</v>
      </c>
      <c r="N362" s="244"/>
      <c r="O362" s="244"/>
      <c r="P362" s="244" t="n">
        <v>3610</v>
      </c>
      <c r="Q362" s="244" t="n">
        <v>3620</v>
      </c>
      <c r="R362" s="244" t="n">
        <v>36100</v>
      </c>
      <c r="S362" s="247"/>
      <c r="T362" s="247"/>
      <c r="U362" s="247"/>
    </row>
    <row r="363" customFormat="false" ht="15.75" hidden="false" customHeight="false" outlineLevel="0" collapsed="false">
      <c r="A363" s="229"/>
      <c r="B363" s="229"/>
      <c r="C363" s="229"/>
      <c r="D363" s="240" t="n">
        <v>363</v>
      </c>
      <c r="E363" s="241" t="n">
        <v>372</v>
      </c>
      <c r="F363" s="240" t="n">
        <v>3670</v>
      </c>
      <c r="G363" s="229"/>
      <c r="H363" s="229"/>
      <c r="I363" s="248"/>
      <c r="J363" s="169" t="n">
        <v>36200</v>
      </c>
      <c r="K363" s="174"/>
      <c r="L363" s="174"/>
      <c r="M363" s="244" t="n">
        <v>36200</v>
      </c>
      <c r="N363" s="244"/>
      <c r="O363" s="244"/>
      <c r="P363" s="244" t="n">
        <v>3620</v>
      </c>
      <c r="Q363" s="244" t="n">
        <v>3630</v>
      </c>
      <c r="R363" s="244" t="n">
        <v>36200</v>
      </c>
      <c r="S363" s="247"/>
      <c r="T363" s="247"/>
      <c r="U363" s="247"/>
    </row>
    <row r="364" customFormat="false" ht="15.75" hidden="false" customHeight="false" outlineLevel="0" collapsed="false">
      <c r="A364" s="229"/>
      <c r="B364" s="229"/>
      <c r="C364" s="229"/>
      <c r="D364" s="240" t="n">
        <v>364</v>
      </c>
      <c r="E364" s="241" t="n">
        <v>373</v>
      </c>
      <c r="F364" s="240" t="n">
        <v>3680</v>
      </c>
      <c r="G364" s="229"/>
      <c r="H364" s="229"/>
      <c r="I364" s="248"/>
      <c r="J364" s="169" t="n">
        <v>36300</v>
      </c>
      <c r="K364" s="174"/>
      <c r="L364" s="174"/>
      <c r="M364" s="244" t="n">
        <v>36300</v>
      </c>
      <c r="N364" s="244"/>
      <c r="O364" s="244"/>
      <c r="P364" s="244" t="n">
        <v>3630</v>
      </c>
      <c r="Q364" s="244" t="n">
        <v>3640</v>
      </c>
      <c r="R364" s="244" t="n">
        <v>36300</v>
      </c>
      <c r="S364" s="247"/>
      <c r="T364" s="247"/>
      <c r="U364" s="247"/>
    </row>
    <row r="365" customFormat="false" ht="15.75" hidden="false" customHeight="false" outlineLevel="0" collapsed="false">
      <c r="A365" s="229"/>
      <c r="B365" s="229"/>
      <c r="C365" s="229"/>
      <c r="D365" s="240" t="n">
        <v>365</v>
      </c>
      <c r="E365" s="241" t="n">
        <v>374</v>
      </c>
      <c r="F365" s="240" t="n">
        <v>3690</v>
      </c>
      <c r="G365" s="229"/>
      <c r="H365" s="229"/>
      <c r="I365" s="248"/>
      <c r="J365" s="169" t="n">
        <v>36400</v>
      </c>
      <c r="K365" s="174"/>
      <c r="L365" s="174"/>
      <c r="M365" s="244" t="n">
        <v>36400</v>
      </c>
      <c r="N365" s="244"/>
      <c r="O365" s="244"/>
      <c r="P365" s="244" t="n">
        <v>3640</v>
      </c>
      <c r="Q365" s="244" t="n">
        <v>3650</v>
      </c>
      <c r="R365" s="244" t="n">
        <v>36400</v>
      </c>
      <c r="S365" s="247"/>
      <c r="T365" s="247"/>
      <c r="U365" s="247"/>
    </row>
    <row r="366" customFormat="false" ht="15.75" hidden="false" customHeight="false" outlineLevel="0" collapsed="false">
      <c r="A366" s="229"/>
      <c r="B366" s="229"/>
      <c r="C366" s="229"/>
      <c r="D366" s="240" t="n">
        <v>366</v>
      </c>
      <c r="E366" s="241" t="n">
        <v>375</v>
      </c>
      <c r="F366" s="240" t="n">
        <v>3700</v>
      </c>
      <c r="G366" s="229"/>
      <c r="H366" s="229"/>
      <c r="I366" s="248"/>
      <c r="J366" s="169" t="n">
        <v>36500</v>
      </c>
      <c r="K366" s="174"/>
      <c r="L366" s="174"/>
      <c r="M366" s="244" t="n">
        <v>36500</v>
      </c>
      <c r="N366" s="244"/>
      <c r="O366" s="244"/>
      <c r="P366" s="244" t="n">
        <v>3650</v>
      </c>
      <c r="Q366" s="244" t="n">
        <v>3660</v>
      </c>
      <c r="R366" s="244" t="n">
        <v>36500</v>
      </c>
      <c r="S366" s="247"/>
      <c r="T366" s="247"/>
      <c r="U366" s="247"/>
    </row>
    <row r="367" customFormat="false" ht="15.75" hidden="false" customHeight="false" outlineLevel="0" collapsed="false">
      <c r="A367" s="229"/>
      <c r="B367" s="229"/>
      <c r="C367" s="229"/>
      <c r="D367" s="240" t="n">
        <v>367</v>
      </c>
      <c r="E367" s="241" t="n">
        <v>376</v>
      </c>
      <c r="F367" s="240" t="n">
        <v>3710</v>
      </c>
      <c r="G367" s="229"/>
      <c r="H367" s="229"/>
      <c r="I367" s="248"/>
      <c r="J367" s="169" t="n">
        <v>36600</v>
      </c>
      <c r="K367" s="174"/>
      <c r="L367" s="174"/>
      <c r="M367" s="244" t="n">
        <v>36600</v>
      </c>
      <c r="N367" s="244"/>
      <c r="O367" s="244"/>
      <c r="P367" s="244" t="n">
        <v>3660</v>
      </c>
      <c r="Q367" s="244" t="n">
        <v>3670</v>
      </c>
      <c r="R367" s="244" t="n">
        <v>36600</v>
      </c>
      <c r="S367" s="247"/>
      <c r="T367" s="247"/>
      <c r="U367" s="247"/>
    </row>
    <row r="368" customFormat="false" ht="15.75" hidden="false" customHeight="false" outlineLevel="0" collapsed="false">
      <c r="A368" s="229"/>
      <c r="B368" s="229"/>
      <c r="C368" s="229"/>
      <c r="D368" s="240" t="n">
        <v>368</v>
      </c>
      <c r="E368" s="241" t="n">
        <v>377</v>
      </c>
      <c r="F368" s="240" t="n">
        <v>3720</v>
      </c>
      <c r="G368" s="229"/>
      <c r="H368" s="229"/>
      <c r="I368" s="248"/>
      <c r="J368" s="169" t="n">
        <v>36700</v>
      </c>
      <c r="K368" s="174"/>
      <c r="L368" s="174"/>
      <c r="M368" s="244" t="n">
        <v>36700</v>
      </c>
      <c r="N368" s="244"/>
      <c r="O368" s="244"/>
      <c r="P368" s="244" t="n">
        <v>3670</v>
      </c>
      <c r="Q368" s="244" t="n">
        <v>3680</v>
      </c>
      <c r="R368" s="244" t="n">
        <v>36700</v>
      </c>
      <c r="S368" s="247"/>
      <c r="T368" s="247"/>
      <c r="U368" s="247"/>
    </row>
    <row r="369" customFormat="false" ht="15.75" hidden="false" customHeight="false" outlineLevel="0" collapsed="false">
      <c r="A369" s="229"/>
      <c r="B369" s="229"/>
      <c r="C369" s="229"/>
      <c r="D369" s="240" t="n">
        <v>369</v>
      </c>
      <c r="E369" s="241" t="n">
        <v>378</v>
      </c>
      <c r="F369" s="240" t="n">
        <v>3730</v>
      </c>
      <c r="G369" s="229"/>
      <c r="H369" s="229"/>
      <c r="I369" s="248"/>
      <c r="J369" s="169" t="n">
        <v>36800</v>
      </c>
      <c r="K369" s="174"/>
      <c r="L369" s="174"/>
      <c r="M369" s="244" t="n">
        <v>36800</v>
      </c>
      <c r="N369" s="244"/>
      <c r="O369" s="244"/>
      <c r="P369" s="244" t="n">
        <v>3680</v>
      </c>
      <c r="Q369" s="244" t="n">
        <v>3690</v>
      </c>
      <c r="R369" s="244" t="n">
        <v>36800</v>
      </c>
      <c r="S369" s="247"/>
      <c r="T369" s="247"/>
      <c r="U369" s="247"/>
    </row>
    <row r="370" customFormat="false" ht="15.75" hidden="false" customHeight="false" outlineLevel="0" collapsed="false">
      <c r="A370" s="229"/>
      <c r="B370" s="229"/>
      <c r="C370" s="229"/>
      <c r="D370" s="240" t="n">
        <v>370</v>
      </c>
      <c r="E370" s="241" t="n">
        <v>379</v>
      </c>
      <c r="F370" s="240" t="n">
        <v>3740</v>
      </c>
      <c r="G370" s="229"/>
      <c r="H370" s="229"/>
      <c r="I370" s="248"/>
      <c r="J370" s="169" t="n">
        <v>36900</v>
      </c>
      <c r="K370" s="174"/>
      <c r="L370" s="174"/>
      <c r="M370" s="244" t="n">
        <v>36900</v>
      </c>
      <c r="N370" s="244"/>
      <c r="O370" s="244"/>
      <c r="P370" s="244" t="n">
        <v>3690</v>
      </c>
      <c r="Q370" s="244" t="n">
        <v>3700</v>
      </c>
      <c r="R370" s="244" t="n">
        <v>36900</v>
      </c>
      <c r="S370" s="247"/>
      <c r="T370" s="247"/>
      <c r="U370" s="247"/>
    </row>
    <row r="371" customFormat="false" ht="15.75" hidden="false" customHeight="false" outlineLevel="0" collapsed="false">
      <c r="A371" s="229"/>
      <c r="B371" s="229"/>
      <c r="C371" s="229"/>
      <c r="D371" s="240" t="n">
        <v>371</v>
      </c>
      <c r="E371" s="241" t="n">
        <v>380</v>
      </c>
      <c r="F371" s="240" t="n">
        <v>3750</v>
      </c>
      <c r="G371" s="229"/>
      <c r="H371" s="229"/>
      <c r="I371" s="248"/>
      <c r="J371" s="169" t="n">
        <v>37000</v>
      </c>
      <c r="K371" s="174"/>
      <c r="L371" s="174"/>
      <c r="M371" s="244" t="n">
        <v>37000</v>
      </c>
      <c r="N371" s="244"/>
      <c r="O371" s="244"/>
      <c r="P371" s="244" t="n">
        <v>3700</v>
      </c>
      <c r="Q371" s="244" t="n">
        <v>3710</v>
      </c>
      <c r="R371" s="244" t="n">
        <v>37000</v>
      </c>
      <c r="S371" s="247"/>
      <c r="T371" s="247"/>
      <c r="U371" s="247"/>
    </row>
    <row r="372" customFormat="false" ht="15.75" hidden="false" customHeight="false" outlineLevel="0" collapsed="false">
      <c r="A372" s="229"/>
      <c r="B372" s="229"/>
      <c r="C372" s="229"/>
      <c r="D372" s="240" t="n">
        <v>372</v>
      </c>
      <c r="E372" s="241" t="n">
        <v>381</v>
      </c>
      <c r="F372" s="240" t="n">
        <v>3760</v>
      </c>
      <c r="G372" s="229"/>
      <c r="H372" s="229"/>
      <c r="I372" s="248"/>
      <c r="J372" s="169" t="n">
        <v>37100</v>
      </c>
      <c r="K372" s="174"/>
      <c r="L372" s="174"/>
      <c r="M372" s="244" t="n">
        <v>37100</v>
      </c>
      <c r="N372" s="244"/>
      <c r="O372" s="244"/>
      <c r="P372" s="244" t="n">
        <v>3710</v>
      </c>
      <c r="Q372" s="244" t="n">
        <v>3720</v>
      </c>
      <c r="R372" s="244" t="n">
        <v>37100</v>
      </c>
      <c r="S372" s="247"/>
      <c r="T372" s="247"/>
      <c r="U372" s="247"/>
    </row>
    <row r="373" customFormat="false" ht="15.75" hidden="false" customHeight="false" outlineLevel="0" collapsed="false">
      <c r="A373" s="229"/>
      <c r="B373" s="229"/>
      <c r="C373" s="229"/>
      <c r="D373" s="240" t="n">
        <v>373</v>
      </c>
      <c r="E373" s="241" t="n">
        <v>382</v>
      </c>
      <c r="F373" s="240" t="n">
        <v>3770</v>
      </c>
      <c r="G373" s="229"/>
      <c r="H373" s="229"/>
      <c r="I373" s="248"/>
      <c r="J373" s="169" t="n">
        <v>37200</v>
      </c>
      <c r="K373" s="174"/>
      <c r="L373" s="174"/>
      <c r="M373" s="244" t="n">
        <v>37200</v>
      </c>
      <c r="N373" s="244"/>
      <c r="O373" s="244"/>
      <c r="P373" s="244" t="n">
        <v>3720</v>
      </c>
      <c r="Q373" s="244" t="n">
        <v>3730</v>
      </c>
      <c r="R373" s="244" t="n">
        <v>37200</v>
      </c>
      <c r="S373" s="247"/>
      <c r="T373" s="247"/>
      <c r="U373" s="247"/>
    </row>
    <row r="374" customFormat="false" ht="15.75" hidden="false" customHeight="false" outlineLevel="0" collapsed="false">
      <c r="A374" s="229"/>
      <c r="B374" s="229"/>
      <c r="C374" s="229"/>
      <c r="D374" s="240" t="n">
        <v>374</v>
      </c>
      <c r="E374" s="241" t="n">
        <v>383</v>
      </c>
      <c r="F374" s="240" t="n">
        <v>3780</v>
      </c>
      <c r="G374" s="229"/>
      <c r="H374" s="229"/>
      <c r="I374" s="248"/>
      <c r="J374" s="169" t="n">
        <v>37300</v>
      </c>
      <c r="K374" s="174"/>
      <c r="L374" s="174"/>
      <c r="M374" s="244" t="n">
        <v>37300</v>
      </c>
      <c r="N374" s="244"/>
      <c r="O374" s="244"/>
      <c r="P374" s="244" t="n">
        <v>3730</v>
      </c>
      <c r="Q374" s="244" t="n">
        <v>3740</v>
      </c>
      <c r="R374" s="244" t="n">
        <v>37300</v>
      </c>
      <c r="S374" s="247"/>
      <c r="T374" s="247"/>
      <c r="U374" s="247"/>
    </row>
    <row r="375" customFormat="false" ht="15.75" hidden="false" customHeight="false" outlineLevel="0" collapsed="false">
      <c r="A375" s="229"/>
      <c r="B375" s="229"/>
      <c r="C375" s="229"/>
      <c r="D375" s="240" t="n">
        <v>375</v>
      </c>
      <c r="E375" s="241" t="n">
        <v>384</v>
      </c>
      <c r="F375" s="240" t="n">
        <v>3790</v>
      </c>
      <c r="G375" s="229"/>
      <c r="H375" s="229"/>
      <c r="I375" s="248"/>
      <c r="J375" s="169" t="n">
        <v>37400</v>
      </c>
      <c r="K375" s="174"/>
      <c r="L375" s="174"/>
      <c r="M375" s="244" t="n">
        <v>37400</v>
      </c>
      <c r="N375" s="244"/>
      <c r="O375" s="244"/>
      <c r="P375" s="244" t="n">
        <v>3740</v>
      </c>
      <c r="Q375" s="244" t="n">
        <v>3750</v>
      </c>
      <c r="R375" s="244" t="n">
        <v>37400</v>
      </c>
      <c r="S375" s="247"/>
      <c r="T375" s="247"/>
      <c r="U375" s="247"/>
    </row>
    <row r="376" customFormat="false" ht="15.75" hidden="false" customHeight="false" outlineLevel="0" collapsed="false">
      <c r="A376" s="229"/>
      <c r="B376" s="229"/>
      <c r="C376" s="229"/>
      <c r="D376" s="240" t="n">
        <v>376</v>
      </c>
      <c r="E376" s="241" t="n">
        <v>385</v>
      </c>
      <c r="F376" s="240" t="n">
        <v>3800</v>
      </c>
      <c r="G376" s="229"/>
      <c r="H376" s="229"/>
      <c r="I376" s="248"/>
      <c r="J376" s="169" t="n">
        <v>37500</v>
      </c>
      <c r="K376" s="174"/>
      <c r="L376" s="174"/>
      <c r="M376" s="244" t="n">
        <v>37500</v>
      </c>
      <c r="N376" s="244"/>
      <c r="O376" s="244"/>
      <c r="P376" s="244" t="n">
        <v>3750</v>
      </c>
      <c r="Q376" s="244" t="n">
        <v>3760</v>
      </c>
      <c r="R376" s="244" t="n">
        <v>37500</v>
      </c>
      <c r="S376" s="247"/>
      <c r="T376" s="247"/>
      <c r="U376" s="247"/>
    </row>
    <row r="377" customFormat="false" ht="15.75" hidden="false" customHeight="false" outlineLevel="0" collapsed="false">
      <c r="A377" s="229"/>
      <c r="B377" s="229"/>
      <c r="C377" s="229"/>
      <c r="D377" s="240" t="n">
        <v>377</v>
      </c>
      <c r="E377" s="241" t="n">
        <v>386</v>
      </c>
      <c r="F377" s="240" t="n">
        <v>3810</v>
      </c>
      <c r="G377" s="229"/>
      <c r="H377" s="229"/>
      <c r="I377" s="248"/>
      <c r="J377" s="169" t="n">
        <v>37600</v>
      </c>
      <c r="K377" s="174"/>
      <c r="L377" s="174"/>
      <c r="M377" s="244" t="n">
        <v>37600</v>
      </c>
      <c r="N377" s="244"/>
      <c r="O377" s="244"/>
      <c r="P377" s="244" t="n">
        <v>3760</v>
      </c>
      <c r="Q377" s="244" t="n">
        <v>3770</v>
      </c>
      <c r="R377" s="244" t="n">
        <v>37600</v>
      </c>
      <c r="S377" s="247"/>
      <c r="T377" s="247"/>
      <c r="U377" s="247"/>
    </row>
    <row r="378" customFormat="false" ht="15.75" hidden="false" customHeight="false" outlineLevel="0" collapsed="false">
      <c r="A378" s="229"/>
      <c r="B378" s="229"/>
      <c r="C378" s="229"/>
      <c r="D378" s="240" t="n">
        <v>378</v>
      </c>
      <c r="E378" s="241" t="n">
        <v>387</v>
      </c>
      <c r="F378" s="240" t="n">
        <v>3820</v>
      </c>
      <c r="G378" s="229"/>
      <c r="H378" s="229"/>
      <c r="I378" s="248"/>
      <c r="J378" s="169" t="n">
        <v>37700</v>
      </c>
      <c r="K378" s="174"/>
      <c r="L378" s="174"/>
      <c r="M378" s="244" t="n">
        <v>37700</v>
      </c>
      <c r="N378" s="244"/>
      <c r="O378" s="244"/>
      <c r="P378" s="244" t="n">
        <v>3770</v>
      </c>
      <c r="Q378" s="244" t="n">
        <v>3780</v>
      </c>
      <c r="R378" s="244" t="n">
        <v>37700</v>
      </c>
      <c r="S378" s="247"/>
      <c r="T378" s="247"/>
      <c r="U378" s="247"/>
    </row>
    <row r="379" customFormat="false" ht="15.75" hidden="false" customHeight="false" outlineLevel="0" collapsed="false">
      <c r="A379" s="229"/>
      <c r="B379" s="229"/>
      <c r="C379" s="229"/>
      <c r="D379" s="240" t="n">
        <v>379</v>
      </c>
      <c r="E379" s="241" t="n">
        <v>388</v>
      </c>
      <c r="F379" s="240" t="n">
        <v>3830</v>
      </c>
      <c r="G379" s="229"/>
      <c r="H379" s="229"/>
      <c r="I379" s="248"/>
      <c r="J379" s="169" t="n">
        <v>37800</v>
      </c>
      <c r="K379" s="174"/>
      <c r="L379" s="174"/>
      <c r="M379" s="244" t="n">
        <v>37800</v>
      </c>
      <c r="N379" s="244"/>
      <c r="O379" s="244"/>
      <c r="P379" s="244" t="n">
        <v>3780</v>
      </c>
      <c r="Q379" s="244" t="n">
        <v>3790</v>
      </c>
      <c r="R379" s="244" t="n">
        <v>37800</v>
      </c>
      <c r="S379" s="247"/>
      <c r="T379" s="247"/>
      <c r="U379" s="247"/>
    </row>
    <row r="380" customFormat="false" ht="15.75" hidden="false" customHeight="false" outlineLevel="0" collapsed="false">
      <c r="A380" s="229"/>
      <c r="B380" s="229"/>
      <c r="C380" s="229"/>
      <c r="D380" s="240" t="n">
        <v>380</v>
      </c>
      <c r="E380" s="241" t="n">
        <v>389</v>
      </c>
      <c r="F380" s="240" t="n">
        <v>3840</v>
      </c>
      <c r="G380" s="229"/>
      <c r="H380" s="229"/>
      <c r="I380" s="248"/>
      <c r="J380" s="169" t="n">
        <v>37900</v>
      </c>
      <c r="K380" s="174"/>
      <c r="L380" s="174"/>
      <c r="M380" s="244" t="n">
        <v>37900</v>
      </c>
      <c r="N380" s="244"/>
      <c r="O380" s="244"/>
      <c r="P380" s="244" t="n">
        <v>3790</v>
      </c>
      <c r="Q380" s="244" t="n">
        <v>3800</v>
      </c>
      <c r="R380" s="244" t="n">
        <v>37900</v>
      </c>
      <c r="S380" s="247"/>
      <c r="T380" s="247"/>
      <c r="U380" s="247"/>
    </row>
    <row r="381" customFormat="false" ht="15.75" hidden="false" customHeight="false" outlineLevel="0" collapsed="false">
      <c r="A381" s="229"/>
      <c r="B381" s="229"/>
      <c r="C381" s="229"/>
      <c r="D381" s="240" t="n">
        <v>381</v>
      </c>
      <c r="E381" s="241" t="n">
        <v>390</v>
      </c>
      <c r="F381" s="240" t="n">
        <v>3850</v>
      </c>
      <c r="G381" s="229"/>
      <c r="H381" s="229"/>
      <c r="I381" s="248"/>
      <c r="J381" s="169" t="n">
        <v>38000</v>
      </c>
      <c r="K381" s="174"/>
      <c r="L381" s="174"/>
      <c r="M381" s="244" t="n">
        <v>38000</v>
      </c>
      <c r="N381" s="244"/>
      <c r="O381" s="244"/>
      <c r="P381" s="244" t="n">
        <v>3800</v>
      </c>
      <c r="Q381" s="244" t="n">
        <v>3810</v>
      </c>
      <c r="R381" s="244" t="n">
        <v>38000</v>
      </c>
      <c r="S381" s="247"/>
      <c r="T381" s="247"/>
      <c r="U381" s="247"/>
    </row>
    <row r="382" customFormat="false" ht="15.75" hidden="false" customHeight="false" outlineLevel="0" collapsed="false">
      <c r="A382" s="229"/>
      <c r="B382" s="229"/>
      <c r="C382" s="229"/>
      <c r="D382" s="240" t="n">
        <v>382</v>
      </c>
      <c r="E382" s="241" t="n">
        <v>391</v>
      </c>
      <c r="F382" s="240" t="n">
        <v>3860</v>
      </c>
      <c r="G382" s="229"/>
      <c r="H382" s="229"/>
      <c r="I382" s="248"/>
      <c r="J382" s="169" t="n">
        <v>38100</v>
      </c>
      <c r="K382" s="174"/>
      <c r="L382" s="174"/>
      <c r="M382" s="244" t="n">
        <v>38100</v>
      </c>
      <c r="N382" s="244"/>
      <c r="O382" s="244"/>
      <c r="P382" s="244" t="n">
        <v>3810</v>
      </c>
      <c r="Q382" s="244" t="n">
        <v>3820</v>
      </c>
      <c r="R382" s="244" t="n">
        <v>38100</v>
      </c>
      <c r="S382" s="247"/>
      <c r="T382" s="247"/>
      <c r="U382" s="247"/>
    </row>
    <row r="383" customFormat="false" ht="15.75" hidden="false" customHeight="false" outlineLevel="0" collapsed="false">
      <c r="A383" s="229"/>
      <c r="B383" s="229"/>
      <c r="C383" s="229"/>
      <c r="D383" s="240" t="n">
        <v>383</v>
      </c>
      <c r="E383" s="241" t="n">
        <v>392</v>
      </c>
      <c r="F383" s="240" t="n">
        <v>3870</v>
      </c>
      <c r="G383" s="229"/>
      <c r="H383" s="229"/>
      <c r="I383" s="248"/>
      <c r="J383" s="169" t="n">
        <v>38200</v>
      </c>
      <c r="K383" s="174"/>
      <c r="L383" s="174"/>
      <c r="M383" s="244" t="n">
        <v>38200</v>
      </c>
      <c r="N383" s="244"/>
      <c r="O383" s="244"/>
      <c r="P383" s="244" t="n">
        <v>3820</v>
      </c>
      <c r="Q383" s="244" t="n">
        <v>3830</v>
      </c>
      <c r="R383" s="244" t="n">
        <v>38200</v>
      </c>
      <c r="S383" s="247"/>
      <c r="T383" s="247"/>
      <c r="U383" s="247"/>
    </row>
    <row r="384" customFormat="false" ht="15.75" hidden="false" customHeight="false" outlineLevel="0" collapsed="false">
      <c r="A384" s="229"/>
      <c r="B384" s="229"/>
      <c r="C384" s="229"/>
      <c r="D384" s="240" t="n">
        <v>384</v>
      </c>
      <c r="E384" s="241" t="n">
        <v>393</v>
      </c>
      <c r="F384" s="240" t="n">
        <v>3880</v>
      </c>
      <c r="G384" s="229"/>
      <c r="H384" s="229"/>
      <c r="I384" s="248"/>
      <c r="J384" s="169" t="n">
        <v>38300</v>
      </c>
      <c r="K384" s="174"/>
      <c r="L384" s="174"/>
      <c r="M384" s="244" t="n">
        <v>38300</v>
      </c>
      <c r="N384" s="244"/>
      <c r="O384" s="244"/>
      <c r="P384" s="244" t="n">
        <v>3830</v>
      </c>
      <c r="Q384" s="244" t="n">
        <v>3840</v>
      </c>
      <c r="R384" s="244" t="n">
        <v>38300</v>
      </c>
      <c r="S384" s="247"/>
      <c r="T384" s="247"/>
      <c r="U384" s="247"/>
    </row>
    <row r="385" customFormat="false" ht="15.75" hidden="false" customHeight="false" outlineLevel="0" collapsed="false">
      <c r="A385" s="229"/>
      <c r="B385" s="229"/>
      <c r="C385" s="229"/>
      <c r="D385" s="240" t="n">
        <v>385</v>
      </c>
      <c r="E385" s="241" t="n">
        <v>394</v>
      </c>
      <c r="F385" s="240" t="n">
        <v>3890</v>
      </c>
      <c r="G385" s="229"/>
      <c r="H385" s="229"/>
      <c r="I385" s="248"/>
      <c r="J385" s="169" t="n">
        <v>38400</v>
      </c>
      <c r="K385" s="174"/>
      <c r="L385" s="174"/>
      <c r="M385" s="244" t="n">
        <v>38400</v>
      </c>
      <c r="N385" s="244"/>
      <c r="O385" s="244"/>
      <c r="P385" s="244" t="n">
        <v>3840</v>
      </c>
      <c r="Q385" s="244" t="n">
        <v>3850</v>
      </c>
      <c r="R385" s="244" t="n">
        <v>38400</v>
      </c>
      <c r="S385" s="247"/>
      <c r="T385" s="247"/>
      <c r="U385" s="247"/>
    </row>
    <row r="386" customFormat="false" ht="15.75" hidden="false" customHeight="false" outlineLevel="0" collapsed="false">
      <c r="A386" s="229"/>
      <c r="B386" s="229"/>
      <c r="C386" s="229"/>
      <c r="D386" s="240" t="n">
        <v>386</v>
      </c>
      <c r="E386" s="241" t="n">
        <v>395</v>
      </c>
      <c r="F386" s="240" t="n">
        <v>3900</v>
      </c>
      <c r="G386" s="229"/>
      <c r="H386" s="229"/>
      <c r="I386" s="248"/>
      <c r="J386" s="169" t="n">
        <v>38500</v>
      </c>
      <c r="K386" s="174"/>
      <c r="L386" s="174"/>
      <c r="M386" s="244" t="n">
        <v>38500</v>
      </c>
      <c r="N386" s="244"/>
      <c r="O386" s="244"/>
      <c r="P386" s="244" t="n">
        <v>3850</v>
      </c>
      <c r="Q386" s="244" t="n">
        <v>3860</v>
      </c>
      <c r="R386" s="244" t="n">
        <v>38500</v>
      </c>
      <c r="S386" s="247"/>
      <c r="T386" s="247"/>
      <c r="U386" s="247"/>
    </row>
    <row r="387" customFormat="false" ht="15.75" hidden="false" customHeight="false" outlineLevel="0" collapsed="false">
      <c r="A387" s="229"/>
      <c r="B387" s="229"/>
      <c r="C387" s="229"/>
      <c r="D387" s="240" t="n">
        <v>387</v>
      </c>
      <c r="E387" s="241" t="n">
        <v>396</v>
      </c>
      <c r="F387" s="240" t="n">
        <v>3910</v>
      </c>
      <c r="G387" s="229"/>
      <c r="H387" s="229"/>
      <c r="I387" s="248"/>
      <c r="J387" s="169" t="n">
        <v>38600</v>
      </c>
      <c r="K387" s="174"/>
      <c r="L387" s="174"/>
      <c r="M387" s="244" t="n">
        <v>38600</v>
      </c>
      <c r="N387" s="244"/>
      <c r="O387" s="244"/>
      <c r="P387" s="244" t="n">
        <v>3860</v>
      </c>
      <c r="Q387" s="244" t="n">
        <v>3870</v>
      </c>
      <c r="R387" s="244" t="n">
        <v>38600</v>
      </c>
      <c r="S387" s="247"/>
      <c r="T387" s="247"/>
      <c r="U387" s="247"/>
    </row>
    <row r="388" customFormat="false" ht="15.75" hidden="false" customHeight="false" outlineLevel="0" collapsed="false">
      <c r="A388" s="229"/>
      <c r="B388" s="229"/>
      <c r="C388" s="229"/>
      <c r="D388" s="240" t="n">
        <v>388</v>
      </c>
      <c r="E388" s="241" t="n">
        <v>397</v>
      </c>
      <c r="F388" s="240" t="n">
        <v>3920</v>
      </c>
      <c r="G388" s="229"/>
      <c r="H388" s="229"/>
      <c r="I388" s="248"/>
      <c r="J388" s="169" t="n">
        <v>38700</v>
      </c>
      <c r="K388" s="174"/>
      <c r="L388" s="174"/>
      <c r="M388" s="244" t="n">
        <v>38700</v>
      </c>
      <c r="N388" s="244"/>
      <c r="O388" s="244"/>
      <c r="P388" s="244" t="n">
        <v>3870</v>
      </c>
      <c r="Q388" s="244" t="n">
        <v>3880</v>
      </c>
      <c r="R388" s="244" t="n">
        <v>38700</v>
      </c>
      <c r="S388" s="247"/>
      <c r="T388" s="247"/>
      <c r="U388" s="247"/>
    </row>
    <row r="389" customFormat="false" ht="15.75" hidden="false" customHeight="false" outlineLevel="0" collapsed="false">
      <c r="A389" s="229"/>
      <c r="B389" s="229"/>
      <c r="C389" s="229"/>
      <c r="D389" s="240" t="n">
        <v>389</v>
      </c>
      <c r="E389" s="241" t="n">
        <v>398</v>
      </c>
      <c r="F389" s="240" t="n">
        <v>3930</v>
      </c>
      <c r="G389" s="229"/>
      <c r="H389" s="229"/>
      <c r="I389" s="248"/>
      <c r="J389" s="169" t="n">
        <v>38800</v>
      </c>
      <c r="K389" s="174"/>
      <c r="L389" s="174"/>
      <c r="M389" s="244" t="n">
        <v>38800</v>
      </c>
      <c r="N389" s="244"/>
      <c r="O389" s="244"/>
      <c r="P389" s="244" t="n">
        <v>3880</v>
      </c>
      <c r="Q389" s="244" t="n">
        <v>3890</v>
      </c>
      <c r="R389" s="244" t="n">
        <v>38800</v>
      </c>
      <c r="S389" s="247"/>
      <c r="T389" s="247"/>
      <c r="U389" s="247"/>
    </row>
    <row r="390" customFormat="false" ht="15.75" hidden="false" customHeight="false" outlineLevel="0" collapsed="false">
      <c r="A390" s="229"/>
      <c r="B390" s="229"/>
      <c r="C390" s="229"/>
      <c r="D390" s="240" t="n">
        <v>390</v>
      </c>
      <c r="E390" s="241" t="n">
        <v>399</v>
      </c>
      <c r="F390" s="240" t="n">
        <v>3940</v>
      </c>
      <c r="G390" s="229"/>
      <c r="H390" s="229"/>
      <c r="I390" s="248"/>
      <c r="J390" s="169" t="n">
        <v>38900</v>
      </c>
      <c r="K390" s="174"/>
      <c r="L390" s="174"/>
      <c r="M390" s="244" t="n">
        <v>38900</v>
      </c>
      <c r="N390" s="244"/>
      <c r="O390" s="244"/>
      <c r="P390" s="244" t="n">
        <v>3890</v>
      </c>
      <c r="Q390" s="244" t="n">
        <v>3900</v>
      </c>
      <c r="R390" s="244" t="n">
        <v>38900</v>
      </c>
      <c r="S390" s="247"/>
      <c r="T390" s="247"/>
      <c r="U390" s="247"/>
    </row>
    <row r="391" customFormat="false" ht="15.75" hidden="false" customHeight="false" outlineLevel="0" collapsed="false">
      <c r="A391" s="229"/>
      <c r="B391" s="229"/>
      <c r="C391" s="229"/>
      <c r="D391" s="240" t="n">
        <v>391</v>
      </c>
      <c r="E391" s="241" t="n">
        <v>400</v>
      </c>
      <c r="F391" s="240" t="n">
        <v>3950</v>
      </c>
      <c r="G391" s="229"/>
      <c r="H391" s="229"/>
      <c r="I391" s="248"/>
      <c r="J391" s="169" t="n">
        <v>39000</v>
      </c>
      <c r="K391" s="174"/>
      <c r="L391" s="174"/>
      <c r="M391" s="244" t="n">
        <v>39000</v>
      </c>
      <c r="N391" s="244"/>
      <c r="O391" s="244"/>
      <c r="P391" s="244" t="n">
        <v>3900</v>
      </c>
      <c r="Q391" s="244" t="n">
        <v>3910</v>
      </c>
      <c r="R391" s="244" t="n">
        <v>39000</v>
      </c>
      <c r="S391" s="247"/>
      <c r="T391" s="247"/>
      <c r="U391" s="247"/>
    </row>
    <row r="392" customFormat="false" ht="15.75" hidden="false" customHeight="false" outlineLevel="0" collapsed="false">
      <c r="A392" s="229"/>
      <c r="B392" s="229"/>
      <c r="C392" s="229"/>
      <c r="D392" s="240" t="n">
        <v>392</v>
      </c>
      <c r="E392" s="241" t="n">
        <v>401</v>
      </c>
      <c r="F392" s="240" t="n">
        <v>3960</v>
      </c>
      <c r="G392" s="229"/>
      <c r="H392" s="229"/>
      <c r="I392" s="248"/>
      <c r="J392" s="169" t="n">
        <v>39100</v>
      </c>
      <c r="K392" s="174"/>
      <c r="L392" s="174"/>
      <c r="M392" s="244" t="n">
        <v>39100</v>
      </c>
      <c r="N392" s="244"/>
      <c r="O392" s="244"/>
      <c r="P392" s="244" t="n">
        <v>3910</v>
      </c>
      <c r="Q392" s="244" t="n">
        <v>3920</v>
      </c>
      <c r="R392" s="244" t="n">
        <v>39100</v>
      </c>
      <c r="S392" s="247"/>
      <c r="T392" s="247"/>
      <c r="U392" s="247"/>
    </row>
    <row r="393" customFormat="false" ht="15.75" hidden="false" customHeight="false" outlineLevel="0" collapsed="false">
      <c r="A393" s="229"/>
      <c r="B393" s="229"/>
      <c r="C393" s="229"/>
      <c r="D393" s="240" t="n">
        <v>393</v>
      </c>
      <c r="E393" s="241" t="n">
        <v>402</v>
      </c>
      <c r="F393" s="240" t="n">
        <v>3970</v>
      </c>
      <c r="G393" s="229"/>
      <c r="H393" s="229"/>
      <c r="I393" s="248"/>
      <c r="J393" s="169" t="n">
        <v>39200</v>
      </c>
      <c r="K393" s="174"/>
      <c r="L393" s="174"/>
      <c r="M393" s="244" t="n">
        <v>39200</v>
      </c>
      <c r="N393" s="244"/>
      <c r="O393" s="244"/>
      <c r="P393" s="244" t="n">
        <v>3920</v>
      </c>
      <c r="Q393" s="244" t="n">
        <v>3930</v>
      </c>
      <c r="R393" s="244" t="n">
        <v>39200</v>
      </c>
      <c r="S393" s="247"/>
      <c r="T393" s="247"/>
      <c r="U393" s="247"/>
    </row>
    <row r="394" customFormat="false" ht="15.75" hidden="false" customHeight="false" outlineLevel="0" collapsed="false">
      <c r="A394" s="229"/>
      <c r="B394" s="229"/>
      <c r="C394" s="229"/>
      <c r="D394" s="240" t="n">
        <v>394</v>
      </c>
      <c r="E394" s="241" t="n">
        <v>403</v>
      </c>
      <c r="F394" s="240" t="n">
        <v>3980</v>
      </c>
      <c r="G394" s="229"/>
      <c r="H394" s="229"/>
      <c r="I394" s="248"/>
      <c r="J394" s="169" t="n">
        <v>39300</v>
      </c>
      <c r="K394" s="174"/>
      <c r="L394" s="174"/>
      <c r="M394" s="244" t="n">
        <v>39300</v>
      </c>
      <c r="N394" s="244"/>
      <c r="O394" s="244"/>
      <c r="P394" s="244" t="n">
        <v>3930</v>
      </c>
      <c r="Q394" s="244" t="n">
        <v>3940</v>
      </c>
      <c r="R394" s="244" t="n">
        <v>39300</v>
      </c>
      <c r="S394" s="247"/>
      <c r="T394" s="247"/>
      <c r="U394" s="247"/>
    </row>
    <row r="395" customFormat="false" ht="15.75" hidden="false" customHeight="false" outlineLevel="0" collapsed="false">
      <c r="A395" s="229"/>
      <c r="B395" s="229"/>
      <c r="C395" s="229"/>
      <c r="D395" s="240" t="n">
        <v>395</v>
      </c>
      <c r="E395" s="241" t="n">
        <v>404</v>
      </c>
      <c r="F395" s="240" t="n">
        <v>3990</v>
      </c>
      <c r="G395" s="229"/>
      <c r="H395" s="229"/>
      <c r="I395" s="248"/>
      <c r="J395" s="169" t="n">
        <v>39400</v>
      </c>
      <c r="K395" s="174"/>
      <c r="L395" s="174"/>
      <c r="M395" s="244" t="n">
        <v>39400</v>
      </c>
      <c r="N395" s="244"/>
      <c r="O395" s="244"/>
      <c r="P395" s="244" t="n">
        <v>3940</v>
      </c>
      <c r="Q395" s="244" t="n">
        <v>3950</v>
      </c>
      <c r="R395" s="244" t="n">
        <v>39400</v>
      </c>
      <c r="S395" s="247"/>
      <c r="T395" s="247"/>
      <c r="U395" s="247"/>
    </row>
    <row r="396" customFormat="false" ht="15.75" hidden="false" customHeight="false" outlineLevel="0" collapsed="false">
      <c r="A396" s="229"/>
      <c r="B396" s="229"/>
      <c r="C396" s="229"/>
      <c r="D396" s="240" t="n">
        <v>396</v>
      </c>
      <c r="E396" s="241" t="n">
        <v>405</v>
      </c>
      <c r="F396" s="240" t="n">
        <v>4000</v>
      </c>
      <c r="G396" s="229"/>
      <c r="H396" s="229"/>
      <c r="I396" s="248"/>
      <c r="J396" s="169" t="n">
        <v>39500</v>
      </c>
      <c r="K396" s="174"/>
      <c r="L396" s="174"/>
      <c r="M396" s="244" t="n">
        <v>39500</v>
      </c>
      <c r="N396" s="244"/>
      <c r="O396" s="244"/>
      <c r="P396" s="244" t="n">
        <v>3950</v>
      </c>
      <c r="Q396" s="244" t="n">
        <v>3960</v>
      </c>
      <c r="R396" s="244" t="n">
        <v>39500</v>
      </c>
      <c r="S396" s="247"/>
      <c r="T396" s="247"/>
      <c r="U396" s="247"/>
    </row>
    <row r="397" customFormat="false" ht="15.75" hidden="false" customHeight="false" outlineLevel="0" collapsed="false">
      <c r="A397" s="229"/>
      <c r="B397" s="229"/>
      <c r="C397" s="229"/>
      <c r="D397" s="240" t="n">
        <v>397</v>
      </c>
      <c r="E397" s="241" t="n">
        <v>406</v>
      </c>
      <c r="F397" s="240" t="n">
        <v>4010</v>
      </c>
      <c r="G397" s="229"/>
      <c r="H397" s="229"/>
      <c r="I397" s="248"/>
      <c r="J397" s="169" t="n">
        <v>39600</v>
      </c>
      <c r="K397" s="174"/>
      <c r="L397" s="174"/>
      <c r="M397" s="244" t="n">
        <v>39600</v>
      </c>
      <c r="N397" s="244"/>
      <c r="O397" s="244"/>
      <c r="P397" s="244" t="n">
        <v>3960</v>
      </c>
      <c r="Q397" s="244" t="n">
        <v>3970</v>
      </c>
      <c r="R397" s="244" t="n">
        <v>39600</v>
      </c>
      <c r="S397" s="247"/>
      <c r="T397" s="247"/>
      <c r="U397" s="247"/>
    </row>
    <row r="398" customFormat="false" ht="15.75" hidden="false" customHeight="false" outlineLevel="0" collapsed="false">
      <c r="A398" s="229"/>
      <c r="B398" s="229"/>
      <c r="C398" s="229"/>
      <c r="D398" s="240" t="n">
        <v>398</v>
      </c>
      <c r="E398" s="241" t="n">
        <v>407</v>
      </c>
      <c r="F398" s="240" t="n">
        <v>4020</v>
      </c>
      <c r="G398" s="229"/>
      <c r="H398" s="229"/>
      <c r="I398" s="248"/>
      <c r="J398" s="169" t="n">
        <v>39700</v>
      </c>
      <c r="K398" s="174"/>
      <c r="L398" s="174"/>
      <c r="M398" s="244" t="n">
        <v>39700</v>
      </c>
      <c r="N398" s="244"/>
      <c r="O398" s="244"/>
      <c r="P398" s="244" t="n">
        <v>3970</v>
      </c>
      <c r="Q398" s="244" t="n">
        <v>3980</v>
      </c>
      <c r="R398" s="244" t="n">
        <v>39700</v>
      </c>
      <c r="S398" s="247"/>
      <c r="T398" s="247"/>
      <c r="U398" s="247"/>
    </row>
    <row r="399" customFormat="false" ht="15.75" hidden="false" customHeight="false" outlineLevel="0" collapsed="false">
      <c r="A399" s="229"/>
      <c r="B399" s="229"/>
      <c r="C399" s="229"/>
      <c r="D399" s="240" t="n">
        <v>399</v>
      </c>
      <c r="E399" s="241" t="n">
        <v>408</v>
      </c>
      <c r="F399" s="240" t="n">
        <v>4030</v>
      </c>
      <c r="G399" s="229"/>
      <c r="H399" s="229"/>
      <c r="I399" s="248"/>
      <c r="J399" s="169" t="n">
        <v>39800</v>
      </c>
      <c r="K399" s="174"/>
      <c r="L399" s="174"/>
      <c r="M399" s="244" t="n">
        <v>39800</v>
      </c>
      <c r="N399" s="244"/>
      <c r="O399" s="244"/>
      <c r="P399" s="244" t="n">
        <v>3980</v>
      </c>
      <c r="Q399" s="244" t="n">
        <v>3990</v>
      </c>
      <c r="R399" s="244" t="n">
        <v>39800</v>
      </c>
      <c r="S399" s="247"/>
      <c r="T399" s="247"/>
      <c r="U399" s="247"/>
    </row>
    <row r="400" customFormat="false" ht="15.75" hidden="false" customHeight="false" outlineLevel="0" collapsed="false">
      <c r="A400" s="229"/>
      <c r="B400" s="229"/>
      <c r="C400" s="229"/>
      <c r="D400" s="240" t="n">
        <v>400</v>
      </c>
      <c r="E400" s="241" t="n">
        <v>409</v>
      </c>
      <c r="F400" s="240" t="n">
        <v>4040</v>
      </c>
      <c r="G400" s="229"/>
      <c r="H400" s="229"/>
      <c r="I400" s="248"/>
      <c r="J400" s="169" t="n">
        <v>39900</v>
      </c>
      <c r="K400" s="174"/>
      <c r="L400" s="174"/>
      <c r="M400" s="244" t="n">
        <v>39900</v>
      </c>
      <c r="N400" s="244"/>
      <c r="O400" s="244"/>
      <c r="P400" s="244" t="n">
        <v>3990</v>
      </c>
      <c r="Q400" s="244" t="n">
        <v>4000</v>
      </c>
      <c r="R400" s="244" t="n">
        <v>39900</v>
      </c>
      <c r="S400" s="247"/>
      <c r="T400" s="247"/>
      <c r="U400" s="247"/>
    </row>
    <row r="401" customFormat="false" ht="15.75" hidden="false" customHeight="false" outlineLevel="0" collapsed="false">
      <c r="A401" s="229"/>
      <c r="B401" s="229"/>
      <c r="C401" s="229"/>
      <c r="D401" s="240" t="n">
        <v>401</v>
      </c>
      <c r="E401" s="241" t="n">
        <v>410</v>
      </c>
      <c r="F401" s="240" t="n">
        <v>4050</v>
      </c>
      <c r="G401" s="229"/>
      <c r="H401" s="229"/>
      <c r="I401" s="248"/>
      <c r="J401" s="169" t="n">
        <v>40000</v>
      </c>
      <c r="K401" s="174"/>
      <c r="L401" s="174"/>
      <c r="M401" s="244" t="n">
        <v>40000</v>
      </c>
      <c r="N401" s="244"/>
      <c r="O401" s="244"/>
      <c r="P401" s="244" t="n">
        <v>4000</v>
      </c>
      <c r="Q401" s="244" t="n">
        <v>4010</v>
      </c>
      <c r="R401" s="244" t="n">
        <v>40000</v>
      </c>
      <c r="S401" s="247"/>
      <c r="T401" s="247"/>
      <c r="U401" s="247"/>
    </row>
    <row r="402" customFormat="false" ht="15.75" hidden="false" customHeight="false" outlineLevel="0" collapsed="false">
      <c r="A402" s="229"/>
      <c r="B402" s="229"/>
      <c r="C402" s="229"/>
      <c r="D402" s="240" t="n">
        <v>402</v>
      </c>
      <c r="E402" s="241" t="n">
        <v>411</v>
      </c>
      <c r="F402" s="240" t="n">
        <v>4060</v>
      </c>
      <c r="G402" s="229"/>
      <c r="H402" s="229"/>
      <c r="I402" s="248"/>
      <c r="J402" s="169" t="n">
        <v>40100</v>
      </c>
      <c r="K402" s="174"/>
      <c r="L402" s="174"/>
      <c r="M402" s="244" t="n">
        <v>40100</v>
      </c>
      <c r="N402" s="244"/>
      <c r="O402" s="244"/>
      <c r="P402" s="244" t="n">
        <v>4010</v>
      </c>
      <c r="Q402" s="244" t="n">
        <v>4020</v>
      </c>
      <c r="R402" s="244" t="n">
        <v>40100</v>
      </c>
      <c r="S402" s="247"/>
      <c r="T402" s="247"/>
      <c r="U402" s="247"/>
    </row>
    <row r="403" customFormat="false" ht="15.75" hidden="false" customHeight="false" outlineLevel="0" collapsed="false">
      <c r="A403" s="229"/>
      <c r="B403" s="229"/>
      <c r="C403" s="229"/>
      <c r="D403" s="240" t="n">
        <v>403</v>
      </c>
      <c r="E403" s="241" t="n">
        <v>412</v>
      </c>
      <c r="F403" s="240" t="n">
        <v>4070</v>
      </c>
      <c r="G403" s="229"/>
      <c r="H403" s="229"/>
      <c r="I403" s="248"/>
      <c r="J403" s="169" t="n">
        <v>40200</v>
      </c>
      <c r="K403" s="174"/>
      <c r="L403" s="174"/>
      <c r="M403" s="244" t="n">
        <v>40200</v>
      </c>
      <c r="N403" s="244"/>
      <c r="O403" s="244"/>
      <c r="P403" s="244" t="n">
        <v>4020</v>
      </c>
      <c r="Q403" s="244" t="n">
        <v>4030</v>
      </c>
      <c r="R403" s="244" t="n">
        <v>40200</v>
      </c>
      <c r="S403" s="247"/>
      <c r="T403" s="247"/>
      <c r="U403" s="247"/>
    </row>
    <row r="404" customFormat="false" ht="15.75" hidden="false" customHeight="false" outlineLevel="0" collapsed="false">
      <c r="A404" s="229"/>
      <c r="B404" s="229"/>
      <c r="C404" s="229"/>
      <c r="D404" s="240" t="n">
        <v>404</v>
      </c>
      <c r="E404" s="241" t="n">
        <v>413</v>
      </c>
      <c r="F404" s="240" t="n">
        <v>4080</v>
      </c>
      <c r="G404" s="229"/>
      <c r="H404" s="229"/>
      <c r="I404" s="248"/>
      <c r="J404" s="169" t="n">
        <v>40300</v>
      </c>
      <c r="K404" s="174"/>
      <c r="L404" s="174"/>
      <c r="M404" s="244" t="n">
        <v>40300</v>
      </c>
      <c r="N404" s="244"/>
      <c r="O404" s="244"/>
      <c r="P404" s="244" t="n">
        <v>4030</v>
      </c>
      <c r="Q404" s="244" t="n">
        <v>4040</v>
      </c>
      <c r="R404" s="244" t="n">
        <v>40300</v>
      </c>
      <c r="S404" s="247"/>
      <c r="T404" s="247"/>
      <c r="U404" s="247"/>
    </row>
    <row r="405" customFormat="false" ht="15.75" hidden="false" customHeight="false" outlineLevel="0" collapsed="false">
      <c r="A405" s="229"/>
      <c r="B405" s="229"/>
      <c r="C405" s="229"/>
      <c r="D405" s="240" t="n">
        <v>405</v>
      </c>
      <c r="E405" s="241" t="n">
        <v>414</v>
      </c>
      <c r="F405" s="240" t="n">
        <v>4090</v>
      </c>
      <c r="G405" s="229"/>
      <c r="H405" s="229"/>
      <c r="I405" s="248"/>
      <c r="J405" s="169" t="n">
        <v>40400</v>
      </c>
      <c r="K405" s="174"/>
      <c r="L405" s="174"/>
      <c r="M405" s="244" t="n">
        <v>40400</v>
      </c>
      <c r="N405" s="244"/>
      <c r="O405" s="244"/>
      <c r="P405" s="244" t="n">
        <v>4040</v>
      </c>
      <c r="Q405" s="244" t="n">
        <v>4050</v>
      </c>
      <c r="R405" s="244" t="n">
        <v>40400</v>
      </c>
      <c r="S405" s="247"/>
      <c r="T405" s="247"/>
      <c r="U405" s="247"/>
    </row>
    <row r="406" customFormat="false" ht="15.75" hidden="false" customHeight="false" outlineLevel="0" collapsed="false">
      <c r="A406" s="229"/>
      <c r="B406" s="229"/>
      <c r="C406" s="229"/>
      <c r="D406" s="240" t="n">
        <v>406</v>
      </c>
      <c r="E406" s="241" t="n">
        <v>415</v>
      </c>
      <c r="F406" s="240" t="n">
        <v>4100</v>
      </c>
      <c r="G406" s="229"/>
      <c r="H406" s="229"/>
      <c r="I406" s="248"/>
      <c r="J406" s="169" t="n">
        <v>40500</v>
      </c>
      <c r="K406" s="174"/>
      <c r="L406" s="174"/>
      <c r="M406" s="244" t="n">
        <v>40500</v>
      </c>
      <c r="N406" s="244"/>
      <c r="O406" s="244"/>
      <c r="P406" s="244" t="n">
        <v>4050</v>
      </c>
      <c r="Q406" s="244" t="n">
        <v>4060</v>
      </c>
      <c r="R406" s="244" t="n">
        <v>40500</v>
      </c>
      <c r="S406" s="247"/>
      <c r="T406" s="247"/>
      <c r="U406" s="247"/>
    </row>
    <row r="407" customFormat="false" ht="15.75" hidden="false" customHeight="false" outlineLevel="0" collapsed="false">
      <c r="A407" s="229"/>
      <c r="B407" s="229"/>
      <c r="C407" s="229"/>
      <c r="D407" s="240" t="n">
        <v>407</v>
      </c>
      <c r="E407" s="241" t="n">
        <v>416</v>
      </c>
      <c r="F407" s="240" t="n">
        <v>4110</v>
      </c>
      <c r="G407" s="229"/>
      <c r="H407" s="229"/>
      <c r="I407" s="248"/>
      <c r="J407" s="169" t="n">
        <v>40600</v>
      </c>
      <c r="K407" s="174"/>
      <c r="L407" s="174"/>
      <c r="M407" s="244" t="n">
        <v>40600</v>
      </c>
      <c r="N407" s="244"/>
      <c r="O407" s="244"/>
      <c r="P407" s="244" t="n">
        <v>4060</v>
      </c>
      <c r="Q407" s="244" t="n">
        <v>4070</v>
      </c>
      <c r="R407" s="244" t="n">
        <v>40600</v>
      </c>
      <c r="S407" s="247"/>
      <c r="T407" s="247"/>
      <c r="U407" s="247"/>
    </row>
    <row r="408" customFormat="false" ht="15.75" hidden="false" customHeight="false" outlineLevel="0" collapsed="false">
      <c r="A408" s="229"/>
      <c r="B408" s="229"/>
      <c r="C408" s="229"/>
      <c r="D408" s="240" t="n">
        <v>408</v>
      </c>
      <c r="E408" s="241" t="n">
        <v>417</v>
      </c>
      <c r="F408" s="240" t="n">
        <v>4120</v>
      </c>
      <c r="G408" s="229"/>
      <c r="H408" s="229"/>
      <c r="I408" s="248"/>
      <c r="J408" s="169" t="n">
        <v>40700</v>
      </c>
      <c r="K408" s="174"/>
      <c r="L408" s="174"/>
      <c r="M408" s="244" t="n">
        <v>40700</v>
      </c>
      <c r="N408" s="244"/>
      <c r="O408" s="244"/>
      <c r="P408" s="244" t="n">
        <v>4070</v>
      </c>
      <c r="Q408" s="244" t="n">
        <v>4080</v>
      </c>
      <c r="R408" s="244" t="n">
        <v>40700</v>
      </c>
      <c r="S408" s="247"/>
      <c r="T408" s="247"/>
      <c r="U408" s="247"/>
    </row>
    <row r="409" customFormat="false" ht="15.75" hidden="false" customHeight="false" outlineLevel="0" collapsed="false">
      <c r="A409" s="229"/>
      <c r="B409" s="229"/>
      <c r="C409" s="229"/>
      <c r="D409" s="240" t="n">
        <v>409</v>
      </c>
      <c r="E409" s="241" t="n">
        <v>418</v>
      </c>
      <c r="F409" s="240" t="n">
        <v>4130</v>
      </c>
      <c r="G409" s="229"/>
      <c r="H409" s="229"/>
      <c r="I409" s="248"/>
      <c r="J409" s="169" t="n">
        <v>40800</v>
      </c>
      <c r="K409" s="174"/>
      <c r="L409" s="174"/>
      <c r="M409" s="244" t="n">
        <v>40800</v>
      </c>
      <c r="N409" s="244"/>
      <c r="O409" s="244"/>
      <c r="P409" s="244" t="n">
        <v>4080</v>
      </c>
      <c r="Q409" s="244" t="n">
        <v>4090</v>
      </c>
      <c r="R409" s="244" t="n">
        <v>40800</v>
      </c>
      <c r="S409" s="247"/>
      <c r="T409" s="247"/>
      <c r="U409" s="247"/>
    </row>
    <row r="410" customFormat="false" ht="15.75" hidden="false" customHeight="false" outlineLevel="0" collapsed="false">
      <c r="A410" s="229"/>
      <c r="B410" s="229"/>
      <c r="C410" s="229"/>
      <c r="D410" s="240" t="n">
        <v>410</v>
      </c>
      <c r="E410" s="241" t="n">
        <v>419</v>
      </c>
      <c r="F410" s="240" t="n">
        <v>4140</v>
      </c>
      <c r="G410" s="229"/>
      <c r="H410" s="229"/>
      <c r="I410" s="248"/>
      <c r="J410" s="169" t="n">
        <v>40900</v>
      </c>
      <c r="K410" s="174"/>
      <c r="L410" s="174"/>
      <c r="M410" s="244" t="n">
        <v>40900</v>
      </c>
      <c r="N410" s="244"/>
      <c r="O410" s="244"/>
      <c r="P410" s="244" t="n">
        <v>4090</v>
      </c>
      <c r="Q410" s="244" t="n">
        <v>4100</v>
      </c>
      <c r="R410" s="244" t="n">
        <v>40900</v>
      </c>
      <c r="S410" s="247"/>
      <c r="T410" s="247"/>
      <c r="U410" s="247"/>
    </row>
    <row r="411" customFormat="false" ht="15.75" hidden="false" customHeight="false" outlineLevel="0" collapsed="false">
      <c r="A411" s="229"/>
      <c r="B411" s="229"/>
      <c r="C411" s="229"/>
      <c r="D411" s="240" t="n">
        <v>411</v>
      </c>
      <c r="E411" s="241" t="n">
        <v>420</v>
      </c>
      <c r="F411" s="240" t="n">
        <v>4150</v>
      </c>
      <c r="G411" s="229"/>
      <c r="H411" s="229"/>
      <c r="I411" s="248"/>
      <c r="J411" s="169" t="n">
        <v>41000</v>
      </c>
      <c r="K411" s="174"/>
      <c r="L411" s="174"/>
      <c r="M411" s="244" t="n">
        <v>41000</v>
      </c>
      <c r="N411" s="244"/>
      <c r="O411" s="244"/>
      <c r="P411" s="244" t="n">
        <v>4100</v>
      </c>
      <c r="Q411" s="244" t="n">
        <v>4110</v>
      </c>
      <c r="R411" s="244" t="n">
        <v>41000</v>
      </c>
      <c r="S411" s="247"/>
      <c r="T411" s="247"/>
      <c r="U411" s="247"/>
    </row>
    <row r="412" customFormat="false" ht="15.75" hidden="false" customHeight="false" outlineLevel="0" collapsed="false">
      <c r="A412" s="229"/>
      <c r="B412" s="229"/>
      <c r="C412" s="229"/>
      <c r="D412" s="240" t="n">
        <v>412</v>
      </c>
      <c r="E412" s="241" t="n">
        <v>421</v>
      </c>
      <c r="F412" s="240" t="n">
        <v>4160</v>
      </c>
      <c r="G412" s="229"/>
      <c r="H412" s="229"/>
      <c r="I412" s="248"/>
      <c r="J412" s="169" t="n">
        <v>41100</v>
      </c>
      <c r="K412" s="174"/>
      <c r="L412" s="174"/>
      <c r="M412" s="244" t="n">
        <v>41100</v>
      </c>
      <c r="N412" s="244"/>
      <c r="O412" s="244"/>
      <c r="P412" s="244" t="n">
        <v>4110</v>
      </c>
      <c r="Q412" s="244" t="n">
        <v>4120</v>
      </c>
      <c r="R412" s="244" t="n">
        <v>41100</v>
      </c>
      <c r="S412" s="247"/>
      <c r="T412" s="247"/>
      <c r="U412" s="247"/>
    </row>
    <row r="413" customFormat="false" ht="15.75" hidden="false" customHeight="false" outlineLevel="0" collapsed="false">
      <c r="A413" s="229"/>
      <c r="B413" s="229"/>
      <c r="C413" s="229"/>
      <c r="D413" s="240" t="n">
        <v>413</v>
      </c>
      <c r="E413" s="241" t="n">
        <v>422</v>
      </c>
      <c r="F413" s="240" t="n">
        <v>4170</v>
      </c>
      <c r="G413" s="229"/>
      <c r="H413" s="229"/>
      <c r="I413" s="248"/>
      <c r="J413" s="169" t="n">
        <v>41200</v>
      </c>
      <c r="K413" s="174"/>
      <c r="L413" s="174"/>
      <c r="M413" s="244" t="n">
        <v>41200</v>
      </c>
      <c r="N413" s="244"/>
      <c r="O413" s="244"/>
      <c r="P413" s="244" t="n">
        <v>4120</v>
      </c>
      <c r="Q413" s="244" t="n">
        <v>4130</v>
      </c>
      <c r="R413" s="244" t="n">
        <v>41200</v>
      </c>
      <c r="S413" s="247"/>
      <c r="T413" s="247"/>
      <c r="U413" s="247"/>
    </row>
    <row r="414" customFormat="false" ht="15.75" hidden="false" customHeight="false" outlineLevel="0" collapsed="false">
      <c r="A414" s="229"/>
      <c r="B414" s="229"/>
      <c r="C414" s="229"/>
      <c r="D414" s="240" t="n">
        <v>414</v>
      </c>
      <c r="E414" s="241" t="n">
        <v>423</v>
      </c>
      <c r="F414" s="240" t="n">
        <v>4180</v>
      </c>
      <c r="G414" s="229"/>
      <c r="H414" s="229"/>
      <c r="I414" s="248"/>
      <c r="J414" s="169" t="n">
        <v>41300</v>
      </c>
      <c r="K414" s="174"/>
      <c r="L414" s="174"/>
      <c r="M414" s="244" t="n">
        <v>41300</v>
      </c>
      <c r="N414" s="244"/>
      <c r="O414" s="244"/>
      <c r="P414" s="244" t="n">
        <v>4130</v>
      </c>
      <c r="Q414" s="244" t="n">
        <v>4140</v>
      </c>
      <c r="R414" s="244" t="n">
        <v>41300</v>
      </c>
      <c r="S414" s="247"/>
      <c r="T414" s="247"/>
      <c r="U414" s="247"/>
    </row>
    <row r="415" customFormat="false" ht="15.75" hidden="false" customHeight="false" outlineLevel="0" collapsed="false">
      <c r="A415" s="229"/>
      <c r="B415" s="229"/>
      <c r="C415" s="229"/>
      <c r="D415" s="240" t="n">
        <v>415</v>
      </c>
      <c r="E415" s="241" t="n">
        <v>424</v>
      </c>
      <c r="F415" s="240" t="n">
        <v>4190</v>
      </c>
      <c r="G415" s="229"/>
      <c r="H415" s="229"/>
      <c r="I415" s="248"/>
      <c r="J415" s="169" t="n">
        <v>41400</v>
      </c>
      <c r="K415" s="174"/>
      <c r="L415" s="174"/>
      <c r="M415" s="244" t="n">
        <v>41400</v>
      </c>
      <c r="N415" s="244"/>
      <c r="O415" s="244"/>
      <c r="P415" s="244" t="n">
        <v>4140</v>
      </c>
      <c r="Q415" s="244" t="n">
        <v>4150</v>
      </c>
      <c r="R415" s="244" t="n">
        <v>41400</v>
      </c>
      <c r="S415" s="247"/>
      <c r="T415" s="247"/>
      <c r="U415" s="247"/>
    </row>
    <row r="416" customFormat="false" ht="15.75" hidden="false" customHeight="false" outlineLevel="0" collapsed="false">
      <c r="A416" s="229"/>
      <c r="B416" s="229"/>
      <c r="C416" s="229"/>
      <c r="D416" s="240" t="n">
        <v>416</v>
      </c>
      <c r="E416" s="241" t="n">
        <v>425</v>
      </c>
      <c r="F416" s="240" t="n">
        <v>4200</v>
      </c>
      <c r="G416" s="229"/>
      <c r="H416" s="229"/>
      <c r="I416" s="248"/>
      <c r="J416" s="169" t="n">
        <v>41500</v>
      </c>
      <c r="K416" s="174"/>
      <c r="L416" s="174"/>
      <c r="M416" s="244" t="n">
        <v>41500</v>
      </c>
      <c r="N416" s="244"/>
      <c r="O416" s="244"/>
      <c r="P416" s="244" t="n">
        <v>4150</v>
      </c>
      <c r="Q416" s="244" t="n">
        <v>4160</v>
      </c>
      <c r="R416" s="244" t="n">
        <v>41500</v>
      </c>
      <c r="S416" s="247"/>
      <c r="T416" s="247"/>
      <c r="U416" s="247"/>
    </row>
    <row r="417" customFormat="false" ht="15.75" hidden="false" customHeight="false" outlineLevel="0" collapsed="false">
      <c r="A417" s="229"/>
      <c r="B417" s="229"/>
      <c r="C417" s="229"/>
      <c r="D417" s="240" t="n">
        <v>417</v>
      </c>
      <c r="E417" s="241" t="n">
        <v>426</v>
      </c>
      <c r="F417" s="240" t="n">
        <v>4210</v>
      </c>
      <c r="G417" s="229"/>
      <c r="H417" s="229"/>
      <c r="I417" s="248"/>
      <c r="J417" s="169" t="n">
        <v>41600</v>
      </c>
      <c r="K417" s="174"/>
      <c r="L417" s="174"/>
      <c r="M417" s="244" t="n">
        <v>41600</v>
      </c>
      <c r="N417" s="244"/>
      <c r="O417" s="244"/>
      <c r="P417" s="244" t="n">
        <v>4160</v>
      </c>
      <c r="Q417" s="244" t="n">
        <v>4170</v>
      </c>
      <c r="R417" s="244" t="n">
        <v>41600</v>
      </c>
      <c r="S417" s="247"/>
      <c r="T417" s="247"/>
      <c r="U417" s="247"/>
    </row>
    <row r="418" customFormat="false" ht="15.75" hidden="false" customHeight="false" outlineLevel="0" collapsed="false">
      <c r="A418" s="229"/>
      <c r="B418" s="229"/>
      <c r="C418" s="229"/>
      <c r="D418" s="240" t="n">
        <v>418</v>
      </c>
      <c r="E418" s="241" t="n">
        <v>427</v>
      </c>
      <c r="F418" s="240" t="n">
        <v>4220</v>
      </c>
      <c r="G418" s="229"/>
      <c r="H418" s="229"/>
      <c r="I418" s="248"/>
      <c r="J418" s="169" t="n">
        <v>41700</v>
      </c>
      <c r="K418" s="174"/>
      <c r="L418" s="174"/>
      <c r="M418" s="244" t="n">
        <v>41700</v>
      </c>
      <c r="N418" s="244"/>
      <c r="O418" s="244"/>
      <c r="P418" s="244" t="n">
        <v>4170</v>
      </c>
      <c r="Q418" s="244" t="n">
        <v>4180</v>
      </c>
      <c r="R418" s="244" t="n">
        <v>41700</v>
      </c>
      <c r="S418" s="247"/>
      <c r="T418" s="247"/>
      <c r="U418" s="247"/>
    </row>
    <row r="419" customFormat="false" ht="15.75" hidden="false" customHeight="false" outlineLevel="0" collapsed="false">
      <c r="A419" s="229"/>
      <c r="B419" s="229"/>
      <c r="C419" s="229"/>
      <c r="D419" s="240" t="n">
        <v>419</v>
      </c>
      <c r="E419" s="241" t="n">
        <v>428</v>
      </c>
      <c r="F419" s="240" t="n">
        <v>4230</v>
      </c>
      <c r="G419" s="229"/>
      <c r="H419" s="229"/>
      <c r="I419" s="248"/>
      <c r="J419" s="169" t="n">
        <v>41800</v>
      </c>
      <c r="K419" s="174"/>
      <c r="L419" s="174"/>
      <c r="M419" s="244" t="n">
        <v>41800</v>
      </c>
      <c r="N419" s="244"/>
      <c r="O419" s="244"/>
      <c r="P419" s="244" t="n">
        <v>4180</v>
      </c>
      <c r="Q419" s="244" t="n">
        <v>4190</v>
      </c>
      <c r="R419" s="244" t="n">
        <v>41800</v>
      </c>
      <c r="S419" s="247"/>
      <c r="T419" s="247"/>
      <c r="U419" s="247"/>
    </row>
    <row r="420" customFormat="false" ht="15.75" hidden="false" customHeight="false" outlineLevel="0" collapsed="false">
      <c r="A420" s="229"/>
      <c r="B420" s="229"/>
      <c r="C420" s="229"/>
      <c r="D420" s="240" t="n">
        <v>420</v>
      </c>
      <c r="E420" s="241" t="n">
        <v>429</v>
      </c>
      <c r="F420" s="240" t="n">
        <v>4240</v>
      </c>
      <c r="G420" s="229"/>
      <c r="H420" s="229"/>
      <c r="I420" s="248"/>
      <c r="J420" s="169" t="n">
        <v>41900</v>
      </c>
      <c r="K420" s="174"/>
      <c r="L420" s="174"/>
      <c r="M420" s="244" t="n">
        <v>41900</v>
      </c>
      <c r="N420" s="244"/>
      <c r="O420" s="244"/>
      <c r="P420" s="244" t="n">
        <v>4190</v>
      </c>
      <c r="Q420" s="244" t="n">
        <v>4200</v>
      </c>
      <c r="R420" s="244" t="n">
        <v>41900</v>
      </c>
      <c r="S420" s="247"/>
      <c r="T420" s="247"/>
      <c r="U420" s="247"/>
    </row>
    <row r="421" customFormat="false" ht="15.75" hidden="false" customHeight="false" outlineLevel="0" collapsed="false">
      <c r="A421" s="229"/>
      <c r="B421" s="229"/>
      <c r="C421" s="229"/>
      <c r="D421" s="240" t="n">
        <v>421</v>
      </c>
      <c r="E421" s="241" t="n">
        <v>430</v>
      </c>
      <c r="F421" s="240" t="n">
        <v>4250</v>
      </c>
      <c r="G421" s="229"/>
      <c r="H421" s="229"/>
      <c r="I421" s="248"/>
      <c r="J421" s="169" t="n">
        <v>42000</v>
      </c>
      <c r="K421" s="174"/>
      <c r="L421" s="174"/>
      <c r="M421" s="244" t="n">
        <v>42000</v>
      </c>
      <c r="N421" s="244"/>
      <c r="O421" s="244"/>
      <c r="P421" s="244" t="n">
        <v>4200</v>
      </c>
      <c r="Q421" s="244" t="n">
        <v>4210</v>
      </c>
      <c r="R421" s="244" t="n">
        <v>42000</v>
      </c>
      <c r="S421" s="247"/>
      <c r="T421" s="247"/>
      <c r="U421" s="247"/>
    </row>
    <row r="422" customFormat="false" ht="15.75" hidden="false" customHeight="false" outlineLevel="0" collapsed="false">
      <c r="A422" s="229"/>
      <c r="B422" s="229"/>
      <c r="C422" s="229"/>
      <c r="D422" s="240" t="n">
        <v>422</v>
      </c>
      <c r="E422" s="241" t="n">
        <v>431</v>
      </c>
      <c r="F422" s="240" t="n">
        <v>4260</v>
      </c>
      <c r="G422" s="229"/>
      <c r="H422" s="229"/>
      <c r="I422" s="248"/>
      <c r="J422" s="169" t="n">
        <v>42100</v>
      </c>
      <c r="K422" s="174"/>
      <c r="L422" s="174"/>
      <c r="M422" s="244" t="n">
        <v>42100</v>
      </c>
      <c r="N422" s="244"/>
      <c r="O422" s="244"/>
      <c r="P422" s="244" t="n">
        <v>4210</v>
      </c>
      <c r="Q422" s="244" t="n">
        <v>4220</v>
      </c>
      <c r="R422" s="244" t="n">
        <v>42100</v>
      </c>
      <c r="S422" s="247"/>
      <c r="T422" s="247"/>
      <c r="U422" s="247"/>
    </row>
    <row r="423" customFormat="false" ht="15.75" hidden="false" customHeight="false" outlineLevel="0" collapsed="false">
      <c r="A423" s="229"/>
      <c r="B423" s="229"/>
      <c r="C423" s="229"/>
      <c r="D423" s="240" t="n">
        <v>423</v>
      </c>
      <c r="E423" s="241" t="n">
        <v>432</v>
      </c>
      <c r="F423" s="240" t="n">
        <v>4270</v>
      </c>
      <c r="G423" s="229"/>
      <c r="H423" s="229"/>
      <c r="I423" s="248"/>
      <c r="J423" s="169" t="n">
        <v>42200</v>
      </c>
      <c r="K423" s="174"/>
      <c r="L423" s="174"/>
      <c r="M423" s="244" t="n">
        <v>42200</v>
      </c>
      <c r="N423" s="244"/>
      <c r="O423" s="244"/>
      <c r="P423" s="244" t="n">
        <v>4220</v>
      </c>
      <c r="Q423" s="244" t="n">
        <v>4230</v>
      </c>
      <c r="R423" s="244" t="n">
        <v>42200</v>
      </c>
      <c r="S423" s="247"/>
      <c r="T423" s="247"/>
      <c r="U423" s="247"/>
    </row>
    <row r="424" customFormat="false" ht="15.75" hidden="false" customHeight="false" outlineLevel="0" collapsed="false">
      <c r="A424" s="229"/>
      <c r="B424" s="229"/>
      <c r="C424" s="229"/>
      <c r="D424" s="240" t="n">
        <v>424</v>
      </c>
      <c r="E424" s="241" t="n">
        <v>433</v>
      </c>
      <c r="F424" s="240" t="n">
        <v>4280</v>
      </c>
      <c r="G424" s="229"/>
      <c r="H424" s="229"/>
      <c r="I424" s="248"/>
      <c r="J424" s="169" t="n">
        <v>42300</v>
      </c>
      <c r="K424" s="174"/>
      <c r="L424" s="174"/>
      <c r="M424" s="244" t="n">
        <v>42300</v>
      </c>
      <c r="N424" s="244"/>
      <c r="O424" s="244"/>
      <c r="P424" s="244" t="n">
        <v>4230</v>
      </c>
      <c r="Q424" s="244" t="n">
        <v>4240</v>
      </c>
      <c r="R424" s="244" t="n">
        <v>42300</v>
      </c>
      <c r="S424" s="247"/>
      <c r="T424" s="247"/>
      <c r="U424" s="247"/>
    </row>
    <row r="425" customFormat="false" ht="15.75" hidden="false" customHeight="false" outlineLevel="0" collapsed="false">
      <c r="A425" s="229"/>
      <c r="B425" s="229"/>
      <c r="C425" s="229"/>
      <c r="D425" s="240" t="n">
        <v>425</v>
      </c>
      <c r="E425" s="241" t="n">
        <v>434</v>
      </c>
      <c r="F425" s="240" t="n">
        <v>4290</v>
      </c>
      <c r="G425" s="229"/>
      <c r="H425" s="229"/>
      <c r="I425" s="248"/>
      <c r="J425" s="169" t="n">
        <v>42400</v>
      </c>
      <c r="K425" s="174"/>
      <c r="L425" s="174"/>
      <c r="M425" s="244" t="n">
        <v>42400</v>
      </c>
      <c r="N425" s="244"/>
      <c r="O425" s="244"/>
      <c r="P425" s="244" t="n">
        <v>4240</v>
      </c>
      <c r="Q425" s="244" t="n">
        <v>4250</v>
      </c>
      <c r="R425" s="244" t="n">
        <v>42400</v>
      </c>
      <c r="S425" s="247"/>
      <c r="T425" s="247"/>
      <c r="U425" s="247"/>
    </row>
    <row r="426" customFormat="false" ht="15.75" hidden="false" customHeight="false" outlineLevel="0" collapsed="false">
      <c r="A426" s="229"/>
      <c r="B426" s="229"/>
      <c r="C426" s="229"/>
      <c r="D426" s="240" t="n">
        <v>426</v>
      </c>
      <c r="E426" s="241" t="n">
        <v>435</v>
      </c>
      <c r="F426" s="240" t="n">
        <v>4300</v>
      </c>
      <c r="G426" s="229"/>
      <c r="H426" s="229"/>
      <c r="I426" s="248"/>
      <c r="J426" s="169" t="n">
        <v>42500</v>
      </c>
      <c r="K426" s="174"/>
      <c r="L426" s="174"/>
      <c r="M426" s="244" t="n">
        <v>42500</v>
      </c>
      <c r="N426" s="244"/>
      <c r="O426" s="244"/>
      <c r="P426" s="244" t="n">
        <v>4250</v>
      </c>
      <c r="Q426" s="244" t="n">
        <v>4260</v>
      </c>
      <c r="R426" s="244" t="n">
        <v>42500</v>
      </c>
      <c r="S426" s="247"/>
      <c r="T426" s="247"/>
      <c r="U426" s="247"/>
    </row>
    <row r="427" customFormat="false" ht="15.75" hidden="false" customHeight="false" outlineLevel="0" collapsed="false">
      <c r="A427" s="229"/>
      <c r="B427" s="229"/>
      <c r="C427" s="229"/>
      <c r="D427" s="240" t="n">
        <v>427</v>
      </c>
      <c r="E427" s="241" t="n">
        <v>436</v>
      </c>
      <c r="F427" s="240" t="n">
        <v>4310</v>
      </c>
      <c r="G427" s="229"/>
      <c r="H427" s="229"/>
      <c r="I427" s="248"/>
      <c r="J427" s="169" t="n">
        <v>42600</v>
      </c>
      <c r="K427" s="174"/>
      <c r="L427" s="174"/>
      <c r="M427" s="244" t="n">
        <v>42600</v>
      </c>
      <c r="N427" s="244"/>
      <c r="O427" s="244"/>
      <c r="P427" s="244" t="n">
        <v>4260</v>
      </c>
      <c r="Q427" s="244" t="n">
        <v>4270</v>
      </c>
      <c r="R427" s="244" t="n">
        <v>42600</v>
      </c>
      <c r="S427" s="247"/>
      <c r="T427" s="247"/>
      <c r="U427" s="247"/>
    </row>
    <row r="428" customFormat="false" ht="15.75" hidden="false" customHeight="false" outlineLevel="0" collapsed="false">
      <c r="A428" s="229"/>
      <c r="B428" s="229"/>
      <c r="C428" s="229"/>
      <c r="D428" s="240" t="n">
        <v>428</v>
      </c>
      <c r="E428" s="241" t="n">
        <v>437</v>
      </c>
      <c r="F428" s="240" t="n">
        <v>4320</v>
      </c>
      <c r="G428" s="229"/>
      <c r="H428" s="229"/>
      <c r="I428" s="248"/>
      <c r="J428" s="169" t="n">
        <v>42700</v>
      </c>
      <c r="K428" s="174"/>
      <c r="L428" s="174"/>
      <c r="M428" s="244" t="n">
        <v>42700</v>
      </c>
      <c r="N428" s="244"/>
      <c r="O428" s="244"/>
      <c r="P428" s="244" t="n">
        <v>4270</v>
      </c>
      <c r="Q428" s="244" t="n">
        <v>4280</v>
      </c>
      <c r="R428" s="244" t="n">
        <v>42700</v>
      </c>
      <c r="S428" s="247"/>
      <c r="T428" s="247"/>
      <c r="U428" s="247"/>
    </row>
    <row r="429" customFormat="false" ht="15.75" hidden="false" customHeight="false" outlineLevel="0" collapsed="false">
      <c r="A429" s="229"/>
      <c r="B429" s="229"/>
      <c r="C429" s="229"/>
      <c r="D429" s="240" t="n">
        <v>429</v>
      </c>
      <c r="E429" s="241" t="n">
        <v>438</v>
      </c>
      <c r="F429" s="240" t="n">
        <v>4330</v>
      </c>
      <c r="G429" s="229"/>
      <c r="H429" s="229"/>
      <c r="I429" s="248"/>
      <c r="J429" s="169" t="n">
        <v>42800</v>
      </c>
      <c r="K429" s="174"/>
      <c r="L429" s="174"/>
      <c r="M429" s="244" t="n">
        <v>42800</v>
      </c>
      <c r="N429" s="244"/>
      <c r="O429" s="244"/>
      <c r="P429" s="244" t="n">
        <v>4280</v>
      </c>
      <c r="Q429" s="244" t="n">
        <v>4290</v>
      </c>
      <c r="R429" s="244" t="n">
        <v>42800</v>
      </c>
      <c r="S429" s="247"/>
      <c r="T429" s="247"/>
      <c r="U429" s="247"/>
    </row>
    <row r="430" customFormat="false" ht="15.75" hidden="false" customHeight="false" outlineLevel="0" collapsed="false">
      <c r="A430" s="229"/>
      <c r="B430" s="229"/>
      <c r="C430" s="229"/>
      <c r="D430" s="240" t="n">
        <v>430</v>
      </c>
      <c r="E430" s="241" t="n">
        <v>439</v>
      </c>
      <c r="F430" s="240" t="n">
        <v>4340</v>
      </c>
      <c r="G430" s="229"/>
      <c r="H430" s="229"/>
      <c r="I430" s="248"/>
      <c r="J430" s="169" t="n">
        <v>42900</v>
      </c>
      <c r="K430" s="174"/>
      <c r="L430" s="174"/>
      <c r="M430" s="244" t="n">
        <v>42900</v>
      </c>
      <c r="N430" s="244"/>
      <c r="O430" s="244"/>
      <c r="P430" s="244" t="n">
        <v>4290</v>
      </c>
      <c r="Q430" s="244" t="n">
        <v>4300</v>
      </c>
      <c r="R430" s="244" t="n">
        <v>42900</v>
      </c>
      <c r="S430" s="247"/>
      <c r="T430" s="247"/>
      <c r="U430" s="247"/>
    </row>
    <row r="431" customFormat="false" ht="15.75" hidden="false" customHeight="false" outlineLevel="0" collapsed="false">
      <c r="A431" s="229"/>
      <c r="B431" s="229"/>
      <c r="C431" s="229"/>
      <c r="D431" s="240" t="n">
        <v>431</v>
      </c>
      <c r="E431" s="241" t="n">
        <v>440</v>
      </c>
      <c r="F431" s="240" t="n">
        <v>4350</v>
      </c>
      <c r="G431" s="229"/>
      <c r="H431" s="229"/>
      <c r="I431" s="248"/>
      <c r="J431" s="169" t="n">
        <v>43000</v>
      </c>
      <c r="K431" s="174"/>
      <c r="L431" s="174"/>
      <c r="M431" s="244" t="n">
        <v>43000</v>
      </c>
      <c r="N431" s="244"/>
      <c r="O431" s="244"/>
      <c r="P431" s="244" t="n">
        <v>4300</v>
      </c>
      <c r="Q431" s="244" t="n">
        <v>4310</v>
      </c>
      <c r="R431" s="244" t="n">
        <v>43000</v>
      </c>
      <c r="S431" s="247"/>
      <c r="T431" s="247"/>
      <c r="U431" s="247"/>
    </row>
    <row r="432" customFormat="false" ht="15.75" hidden="false" customHeight="false" outlineLevel="0" collapsed="false">
      <c r="A432" s="229"/>
      <c r="B432" s="229"/>
      <c r="C432" s="229"/>
      <c r="D432" s="240" t="n">
        <v>432</v>
      </c>
      <c r="E432" s="241" t="n">
        <v>441</v>
      </c>
      <c r="F432" s="240" t="n">
        <v>4360</v>
      </c>
      <c r="G432" s="229"/>
      <c r="H432" s="229"/>
      <c r="I432" s="248"/>
      <c r="J432" s="169" t="n">
        <v>43100</v>
      </c>
      <c r="K432" s="174"/>
      <c r="L432" s="174"/>
      <c r="M432" s="244" t="n">
        <v>43100</v>
      </c>
      <c r="N432" s="244"/>
      <c r="O432" s="244"/>
      <c r="P432" s="244" t="n">
        <v>4310</v>
      </c>
      <c r="Q432" s="244" t="n">
        <v>4320</v>
      </c>
      <c r="R432" s="244" t="n">
        <v>43100</v>
      </c>
      <c r="S432" s="247"/>
      <c r="T432" s="247"/>
      <c r="U432" s="247"/>
    </row>
    <row r="433" customFormat="false" ht="15.75" hidden="false" customHeight="false" outlineLevel="0" collapsed="false">
      <c r="A433" s="229"/>
      <c r="B433" s="229"/>
      <c r="C433" s="229"/>
      <c r="D433" s="240" t="n">
        <v>433</v>
      </c>
      <c r="E433" s="241" t="n">
        <v>442</v>
      </c>
      <c r="F433" s="240" t="n">
        <v>4370</v>
      </c>
      <c r="G433" s="229"/>
      <c r="H433" s="229"/>
      <c r="I433" s="248"/>
      <c r="J433" s="169" t="n">
        <v>43200</v>
      </c>
      <c r="K433" s="174"/>
      <c r="L433" s="174"/>
      <c r="M433" s="244" t="n">
        <v>43200</v>
      </c>
      <c r="N433" s="244"/>
      <c r="O433" s="244"/>
      <c r="P433" s="244" t="n">
        <v>4320</v>
      </c>
      <c r="Q433" s="244" t="n">
        <v>4330</v>
      </c>
      <c r="R433" s="244" t="n">
        <v>43200</v>
      </c>
      <c r="S433" s="247"/>
      <c r="T433" s="247"/>
      <c r="U433" s="247"/>
    </row>
    <row r="434" customFormat="false" ht="15.75" hidden="false" customHeight="false" outlineLevel="0" collapsed="false">
      <c r="A434" s="229"/>
      <c r="B434" s="229"/>
      <c r="C434" s="229"/>
      <c r="D434" s="240" t="n">
        <v>434</v>
      </c>
      <c r="E434" s="241" t="n">
        <v>443</v>
      </c>
      <c r="F434" s="240" t="n">
        <v>4380</v>
      </c>
      <c r="G434" s="229"/>
      <c r="H434" s="229"/>
      <c r="I434" s="248"/>
      <c r="J434" s="169" t="n">
        <v>43300</v>
      </c>
      <c r="K434" s="174"/>
      <c r="L434" s="174"/>
      <c r="M434" s="244" t="n">
        <v>43300</v>
      </c>
      <c r="N434" s="244"/>
      <c r="O434" s="244"/>
      <c r="P434" s="244" t="n">
        <v>4330</v>
      </c>
      <c r="Q434" s="244" t="n">
        <v>4340</v>
      </c>
      <c r="R434" s="244" t="n">
        <v>43300</v>
      </c>
      <c r="S434" s="247"/>
      <c r="T434" s="247"/>
      <c r="U434" s="247"/>
    </row>
    <row r="435" customFormat="false" ht="15.75" hidden="false" customHeight="false" outlineLevel="0" collapsed="false">
      <c r="A435" s="229"/>
      <c r="B435" s="229"/>
      <c r="C435" s="229"/>
      <c r="D435" s="240" t="n">
        <v>435</v>
      </c>
      <c r="E435" s="241" t="n">
        <v>444</v>
      </c>
      <c r="F435" s="240" t="n">
        <v>4390</v>
      </c>
      <c r="G435" s="229"/>
      <c r="H435" s="229"/>
      <c r="I435" s="248"/>
      <c r="J435" s="169" t="n">
        <v>43400</v>
      </c>
      <c r="K435" s="174"/>
      <c r="L435" s="174"/>
      <c r="M435" s="244" t="n">
        <v>43400</v>
      </c>
      <c r="N435" s="244"/>
      <c r="O435" s="244"/>
      <c r="P435" s="244" t="n">
        <v>4340</v>
      </c>
      <c r="Q435" s="244" t="n">
        <v>4350</v>
      </c>
      <c r="R435" s="244" t="n">
        <v>43400</v>
      </c>
      <c r="S435" s="247"/>
      <c r="T435" s="247"/>
      <c r="U435" s="247"/>
    </row>
    <row r="436" customFormat="false" ht="15.75" hidden="false" customHeight="false" outlineLevel="0" collapsed="false">
      <c r="A436" s="229"/>
      <c r="B436" s="229"/>
      <c r="C436" s="229"/>
      <c r="D436" s="240" t="n">
        <v>436</v>
      </c>
      <c r="E436" s="241" t="n">
        <v>445</v>
      </c>
      <c r="F436" s="240" t="n">
        <v>4400</v>
      </c>
      <c r="G436" s="229"/>
      <c r="H436" s="229"/>
      <c r="I436" s="248"/>
      <c r="J436" s="169" t="n">
        <v>43500</v>
      </c>
      <c r="K436" s="174"/>
      <c r="L436" s="174"/>
      <c r="M436" s="244" t="n">
        <v>43500</v>
      </c>
      <c r="N436" s="244"/>
      <c r="O436" s="244"/>
      <c r="P436" s="244" t="n">
        <v>4350</v>
      </c>
      <c r="Q436" s="244" t="n">
        <v>4360</v>
      </c>
      <c r="R436" s="244" t="n">
        <v>43500</v>
      </c>
      <c r="S436" s="247"/>
      <c r="T436" s="247"/>
      <c r="U436" s="247"/>
    </row>
    <row r="437" customFormat="false" ht="15.75" hidden="false" customHeight="false" outlineLevel="0" collapsed="false">
      <c r="A437" s="229"/>
      <c r="B437" s="229"/>
      <c r="C437" s="229"/>
      <c r="D437" s="240" t="n">
        <v>437</v>
      </c>
      <c r="E437" s="241" t="n">
        <v>446</v>
      </c>
      <c r="F437" s="240" t="n">
        <v>4410</v>
      </c>
      <c r="G437" s="229"/>
      <c r="H437" s="229"/>
      <c r="I437" s="248"/>
      <c r="J437" s="169" t="n">
        <v>43600</v>
      </c>
      <c r="K437" s="174"/>
      <c r="L437" s="174"/>
      <c r="M437" s="244" t="n">
        <v>43600</v>
      </c>
      <c r="N437" s="244"/>
      <c r="O437" s="244"/>
      <c r="P437" s="244" t="n">
        <v>4360</v>
      </c>
      <c r="Q437" s="244" t="n">
        <v>4370</v>
      </c>
      <c r="R437" s="244" t="n">
        <v>43600</v>
      </c>
      <c r="S437" s="247"/>
      <c r="T437" s="247"/>
      <c r="U437" s="247"/>
    </row>
    <row r="438" customFormat="false" ht="15.75" hidden="false" customHeight="false" outlineLevel="0" collapsed="false">
      <c r="A438" s="229"/>
      <c r="B438" s="229"/>
      <c r="C438" s="229"/>
      <c r="D438" s="240" t="n">
        <v>438</v>
      </c>
      <c r="E438" s="241" t="n">
        <v>447</v>
      </c>
      <c r="F438" s="240" t="n">
        <v>4420</v>
      </c>
      <c r="G438" s="229"/>
      <c r="H438" s="229"/>
      <c r="I438" s="248"/>
      <c r="J438" s="169" t="n">
        <v>43700</v>
      </c>
      <c r="K438" s="174"/>
      <c r="L438" s="174"/>
      <c r="M438" s="244" t="n">
        <v>43700</v>
      </c>
      <c r="N438" s="244"/>
      <c r="O438" s="244"/>
      <c r="P438" s="244" t="n">
        <v>4370</v>
      </c>
      <c r="Q438" s="244" t="n">
        <v>4380</v>
      </c>
      <c r="R438" s="244" t="n">
        <v>43700</v>
      </c>
      <c r="S438" s="247"/>
      <c r="T438" s="247"/>
      <c r="U438" s="247"/>
    </row>
    <row r="439" customFormat="false" ht="15.75" hidden="false" customHeight="false" outlineLevel="0" collapsed="false">
      <c r="A439" s="229"/>
      <c r="B439" s="229"/>
      <c r="C439" s="229"/>
      <c r="D439" s="240" t="n">
        <v>439</v>
      </c>
      <c r="E439" s="241" t="n">
        <v>448</v>
      </c>
      <c r="F439" s="240" t="n">
        <v>4430</v>
      </c>
      <c r="G439" s="229"/>
      <c r="H439" s="229"/>
      <c r="I439" s="248"/>
      <c r="J439" s="169" t="n">
        <v>43800</v>
      </c>
      <c r="K439" s="174"/>
      <c r="L439" s="174"/>
      <c r="M439" s="244" t="n">
        <v>43800</v>
      </c>
      <c r="N439" s="244"/>
      <c r="O439" s="244"/>
      <c r="P439" s="244" t="n">
        <v>4380</v>
      </c>
      <c r="Q439" s="244" t="n">
        <v>4390</v>
      </c>
      <c r="R439" s="247"/>
      <c r="S439" s="247"/>
      <c r="T439" s="247"/>
      <c r="U439" s="247"/>
    </row>
    <row r="440" customFormat="false" ht="15.75" hidden="false" customHeight="false" outlineLevel="0" collapsed="false">
      <c r="A440" s="229"/>
      <c r="B440" s="229"/>
      <c r="C440" s="229"/>
      <c r="D440" s="240" t="n">
        <v>440</v>
      </c>
      <c r="E440" s="241" t="n">
        <v>449</v>
      </c>
      <c r="F440" s="240" t="n">
        <v>4440</v>
      </c>
      <c r="G440" s="229"/>
      <c r="H440" s="229"/>
      <c r="I440" s="248"/>
      <c r="J440" s="169" t="n">
        <v>43900</v>
      </c>
      <c r="K440" s="174"/>
      <c r="L440" s="174"/>
      <c r="M440" s="244" t="n">
        <v>43900</v>
      </c>
      <c r="N440" s="244"/>
      <c r="O440" s="244"/>
      <c r="P440" s="244" t="n">
        <v>4390</v>
      </c>
      <c r="Q440" s="247"/>
      <c r="R440" s="247"/>
      <c r="S440" s="247"/>
      <c r="T440" s="247"/>
      <c r="U440" s="247"/>
    </row>
    <row r="441" customFormat="false" ht="15.75" hidden="false" customHeight="false" outlineLevel="0" collapsed="false">
      <c r="A441" s="229"/>
      <c r="B441" s="229"/>
      <c r="C441" s="229"/>
      <c r="D441" s="240" t="n">
        <v>441</v>
      </c>
      <c r="E441" s="241" t="n">
        <v>450</v>
      </c>
      <c r="F441" s="240" t="n">
        <v>4450</v>
      </c>
      <c r="G441" s="229"/>
      <c r="H441" s="229"/>
      <c r="I441" s="248"/>
      <c r="J441" s="169" t="n">
        <v>44000</v>
      </c>
      <c r="K441" s="174"/>
      <c r="L441" s="174"/>
      <c r="M441" s="244" t="n">
        <v>44000</v>
      </c>
      <c r="N441" s="244"/>
      <c r="O441" s="244"/>
      <c r="P441" s="244" t="n">
        <v>4400</v>
      </c>
      <c r="Q441" s="247"/>
      <c r="R441" s="247"/>
      <c r="S441" s="247"/>
      <c r="T441" s="247"/>
      <c r="U441" s="247"/>
    </row>
    <row r="442" customFormat="false" ht="15.75" hidden="false" customHeight="false" outlineLevel="0" collapsed="false">
      <c r="A442" s="229"/>
      <c r="B442" s="229"/>
      <c r="C442" s="229"/>
      <c r="D442" s="240" t="n">
        <v>442</v>
      </c>
      <c r="E442" s="241" t="n">
        <v>451</v>
      </c>
      <c r="F442" s="240" t="n">
        <v>4460</v>
      </c>
      <c r="G442" s="229"/>
      <c r="H442" s="229"/>
      <c r="I442" s="248"/>
      <c r="J442" s="169" t="n">
        <v>44100</v>
      </c>
      <c r="K442" s="174"/>
      <c r="L442" s="174"/>
      <c r="M442" s="244" t="n">
        <v>44100</v>
      </c>
      <c r="N442" s="244"/>
      <c r="O442" s="244"/>
      <c r="P442" s="244" t="n">
        <v>4410</v>
      </c>
      <c r="Q442" s="247"/>
      <c r="R442" s="247"/>
      <c r="S442" s="247"/>
      <c r="T442" s="247"/>
      <c r="U442" s="247"/>
    </row>
    <row r="443" customFormat="false" ht="15.75" hidden="false" customHeight="false" outlineLevel="0" collapsed="false">
      <c r="A443" s="229"/>
      <c r="B443" s="229"/>
      <c r="C443" s="229"/>
      <c r="D443" s="240" t="n">
        <v>443</v>
      </c>
      <c r="E443" s="241" t="n">
        <v>452</v>
      </c>
      <c r="F443" s="240" t="n">
        <v>4470</v>
      </c>
      <c r="G443" s="229"/>
      <c r="H443" s="229"/>
      <c r="I443" s="248"/>
      <c r="J443" s="169" t="n">
        <v>44200</v>
      </c>
      <c r="K443" s="174"/>
      <c r="L443" s="174"/>
      <c r="M443" s="244" t="n">
        <v>44200</v>
      </c>
      <c r="N443" s="244"/>
      <c r="O443" s="244"/>
      <c r="P443" s="244" t="n">
        <v>4420</v>
      </c>
      <c r="Q443" s="247"/>
      <c r="R443" s="247"/>
      <c r="S443" s="247"/>
      <c r="T443" s="247"/>
      <c r="U443" s="247"/>
    </row>
    <row r="444" customFormat="false" ht="15.75" hidden="false" customHeight="false" outlineLevel="0" collapsed="false">
      <c r="A444" s="229"/>
      <c r="B444" s="229"/>
      <c r="C444" s="229"/>
      <c r="D444" s="240" t="n">
        <v>444</v>
      </c>
      <c r="E444" s="241" t="n">
        <v>453</v>
      </c>
      <c r="F444" s="240" t="n">
        <v>4480</v>
      </c>
      <c r="G444" s="229"/>
      <c r="H444" s="229"/>
      <c r="I444" s="248"/>
      <c r="J444" s="169" t="n">
        <v>44300</v>
      </c>
      <c r="K444" s="174"/>
      <c r="L444" s="174"/>
      <c r="M444" s="244" t="n">
        <v>44300</v>
      </c>
      <c r="N444" s="244"/>
      <c r="O444" s="244"/>
      <c r="P444" s="244" t="n">
        <v>4430</v>
      </c>
      <c r="Q444" s="247"/>
      <c r="R444" s="247"/>
      <c r="S444" s="247"/>
      <c r="T444" s="247"/>
      <c r="U444" s="247"/>
    </row>
    <row r="445" customFormat="false" ht="15.75" hidden="false" customHeight="false" outlineLevel="0" collapsed="false">
      <c r="A445" s="229"/>
      <c r="B445" s="229"/>
      <c r="C445" s="229"/>
      <c r="D445" s="240" t="n">
        <v>445</v>
      </c>
      <c r="E445" s="241" t="n">
        <v>454</v>
      </c>
      <c r="F445" s="240" t="n">
        <v>4490</v>
      </c>
      <c r="G445" s="229"/>
      <c r="H445" s="229"/>
      <c r="I445" s="248"/>
      <c r="J445" s="169" t="n">
        <v>44400</v>
      </c>
      <c r="K445" s="174"/>
      <c r="L445" s="174"/>
      <c r="M445" s="244" t="n">
        <v>44400</v>
      </c>
      <c r="N445" s="244"/>
      <c r="O445" s="244"/>
      <c r="P445" s="244" t="n">
        <v>4440</v>
      </c>
      <c r="Q445" s="247"/>
      <c r="R445" s="247"/>
      <c r="S445" s="247"/>
      <c r="T445" s="247"/>
      <c r="U445" s="247"/>
    </row>
    <row r="446" customFormat="false" ht="15.75" hidden="false" customHeight="false" outlineLevel="0" collapsed="false">
      <c r="A446" s="229"/>
      <c r="B446" s="229"/>
      <c r="C446" s="229"/>
      <c r="D446" s="240" t="n">
        <v>446</v>
      </c>
      <c r="E446" s="241" t="n">
        <v>455</v>
      </c>
      <c r="F446" s="240" t="n">
        <v>4500</v>
      </c>
      <c r="G446" s="229"/>
      <c r="H446" s="229"/>
      <c r="I446" s="248"/>
      <c r="J446" s="169" t="n">
        <v>44500</v>
      </c>
      <c r="K446" s="174"/>
      <c r="L446" s="174"/>
      <c r="M446" s="244" t="n">
        <v>44500</v>
      </c>
      <c r="N446" s="244"/>
      <c r="O446" s="244"/>
      <c r="P446" s="244" t="n">
        <v>4450</v>
      </c>
      <c r="Q446" s="247"/>
      <c r="R446" s="247"/>
      <c r="S446" s="247"/>
      <c r="T446" s="247"/>
      <c r="U446" s="247"/>
    </row>
    <row r="447" customFormat="false" ht="15.75" hidden="false" customHeight="false" outlineLevel="0" collapsed="false">
      <c r="A447" s="229"/>
      <c r="B447" s="229"/>
      <c r="C447" s="229"/>
      <c r="D447" s="240" t="n">
        <v>447</v>
      </c>
      <c r="E447" s="241" t="n">
        <v>456</v>
      </c>
      <c r="F447" s="240" t="n">
        <v>4510</v>
      </c>
      <c r="G447" s="229"/>
      <c r="H447" s="229"/>
      <c r="I447" s="248"/>
      <c r="J447" s="169" t="n">
        <v>44600</v>
      </c>
      <c r="K447" s="174"/>
      <c r="L447" s="174"/>
      <c r="M447" s="244" t="n">
        <v>44600</v>
      </c>
      <c r="N447" s="244"/>
      <c r="O447" s="244"/>
      <c r="P447" s="244" t="n">
        <v>4460</v>
      </c>
      <c r="Q447" s="247"/>
      <c r="R447" s="247"/>
      <c r="S447" s="247"/>
      <c r="T447" s="247"/>
      <c r="U447" s="247"/>
    </row>
    <row r="448" customFormat="false" ht="15.75" hidden="false" customHeight="false" outlineLevel="0" collapsed="false">
      <c r="A448" s="229"/>
      <c r="B448" s="229"/>
      <c r="C448" s="229"/>
      <c r="D448" s="240" t="n">
        <v>448</v>
      </c>
      <c r="E448" s="241" t="n">
        <v>457</v>
      </c>
      <c r="F448" s="240" t="n">
        <v>4520</v>
      </c>
      <c r="G448" s="229"/>
      <c r="H448" s="229"/>
      <c r="I448" s="248"/>
      <c r="J448" s="169" t="n">
        <v>44700</v>
      </c>
      <c r="K448" s="174"/>
      <c r="L448" s="174"/>
      <c r="M448" s="244" t="n">
        <v>44700</v>
      </c>
      <c r="N448" s="244"/>
      <c r="O448" s="244"/>
      <c r="P448" s="244" t="n">
        <v>4470</v>
      </c>
      <c r="Q448" s="247"/>
      <c r="R448" s="247"/>
      <c r="S448" s="247"/>
      <c r="T448" s="247"/>
      <c r="U448" s="247"/>
    </row>
    <row r="449" customFormat="false" ht="15.75" hidden="false" customHeight="false" outlineLevel="0" collapsed="false">
      <c r="A449" s="229"/>
      <c r="B449" s="229"/>
      <c r="C449" s="229"/>
      <c r="D449" s="240" t="n">
        <v>449</v>
      </c>
      <c r="E449" s="241" t="n">
        <v>458</v>
      </c>
      <c r="F449" s="240" t="n">
        <v>4530</v>
      </c>
      <c r="G449" s="229"/>
      <c r="H449" s="229"/>
      <c r="I449" s="248"/>
      <c r="J449" s="169" t="n">
        <v>44800</v>
      </c>
      <c r="K449" s="174"/>
      <c r="L449" s="174"/>
      <c r="M449" s="244" t="n">
        <v>44800</v>
      </c>
      <c r="N449" s="244"/>
      <c r="O449" s="244"/>
      <c r="P449" s="244" t="n">
        <v>4480</v>
      </c>
      <c r="Q449" s="247"/>
      <c r="R449" s="247"/>
      <c r="S449" s="247"/>
      <c r="T449" s="247"/>
      <c r="U449" s="247"/>
    </row>
    <row r="450" customFormat="false" ht="15.75" hidden="false" customHeight="false" outlineLevel="0" collapsed="false">
      <c r="A450" s="229"/>
      <c r="B450" s="229"/>
      <c r="C450" s="229"/>
      <c r="D450" s="240" t="n">
        <v>450</v>
      </c>
      <c r="E450" s="241" t="n">
        <v>459</v>
      </c>
      <c r="F450" s="240" t="n">
        <v>4540</v>
      </c>
      <c r="G450" s="229"/>
      <c r="H450" s="229"/>
      <c r="I450" s="248"/>
      <c r="J450" s="169" t="n">
        <v>44900</v>
      </c>
      <c r="K450" s="174"/>
      <c r="L450" s="174"/>
      <c r="M450" s="244" t="n">
        <v>44900</v>
      </c>
      <c r="N450" s="244"/>
      <c r="O450" s="244"/>
      <c r="P450" s="244" t="n">
        <v>4490</v>
      </c>
      <c r="Q450" s="247"/>
      <c r="R450" s="247"/>
      <c r="S450" s="247"/>
      <c r="T450" s="247"/>
      <c r="U450" s="247"/>
    </row>
    <row r="451" customFormat="false" ht="15.75" hidden="false" customHeight="false" outlineLevel="0" collapsed="false">
      <c r="A451" s="229"/>
      <c r="B451" s="229"/>
      <c r="C451" s="229"/>
      <c r="D451" s="240" t="n">
        <v>451</v>
      </c>
      <c r="E451" s="241" t="n">
        <v>460</v>
      </c>
      <c r="F451" s="240" t="n">
        <v>4550</v>
      </c>
      <c r="G451" s="229"/>
      <c r="H451" s="229"/>
      <c r="I451" s="248"/>
      <c r="J451" s="169" t="n">
        <v>45000</v>
      </c>
      <c r="K451" s="174"/>
      <c r="L451" s="174"/>
      <c r="M451" s="244" t="n">
        <v>45000</v>
      </c>
      <c r="N451" s="244"/>
      <c r="O451" s="244"/>
      <c r="P451" s="244" t="n">
        <v>4500</v>
      </c>
      <c r="Q451" s="247"/>
      <c r="R451" s="247"/>
      <c r="S451" s="247"/>
      <c r="T451" s="247"/>
      <c r="U451" s="247"/>
    </row>
    <row r="452" customFormat="false" ht="15.75" hidden="false" customHeight="false" outlineLevel="0" collapsed="false">
      <c r="A452" s="229"/>
      <c r="B452" s="229"/>
      <c r="C452" s="229"/>
      <c r="D452" s="240" t="n">
        <v>452</v>
      </c>
      <c r="E452" s="241" t="n">
        <v>461</v>
      </c>
      <c r="F452" s="240" t="n">
        <v>4560</v>
      </c>
      <c r="G452" s="229"/>
      <c r="H452" s="229"/>
      <c r="I452" s="248"/>
      <c r="J452" s="169" t="n">
        <v>45100</v>
      </c>
      <c r="K452" s="174"/>
      <c r="L452" s="174"/>
      <c r="M452" s="244" t="n">
        <v>45100</v>
      </c>
      <c r="N452" s="244"/>
      <c r="O452" s="244"/>
      <c r="P452" s="244" t="n">
        <v>4510</v>
      </c>
      <c r="Q452" s="247"/>
      <c r="R452" s="247"/>
      <c r="S452" s="247"/>
      <c r="T452" s="247"/>
      <c r="U452" s="247"/>
    </row>
    <row r="453" customFormat="false" ht="15.75" hidden="false" customHeight="false" outlineLevel="0" collapsed="false">
      <c r="A453" s="229"/>
      <c r="B453" s="229"/>
      <c r="C453" s="229"/>
      <c r="D453" s="240" t="n">
        <v>453</v>
      </c>
      <c r="E453" s="241" t="n">
        <v>462</v>
      </c>
      <c r="F453" s="240" t="n">
        <v>4570</v>
      </c>
      <c r="G453" s="229"/>
      <c r="H453" s="229"/>
      <c r="I453" s="248"/>
      <c r="J453" s="169" t="n">
        <v>45200</v>
      </c>
      <c r="K453" s="174"/>
      <c r="L453" s="174"/>
      <c r="M453" s="244" t="n">
        <v>45200</v>
      </c>
      <c r="N453" s="244"/>
      <c r="O453" s="244"/>
      <c r="P453" s="244" t="n">
        <v>4520</v>
      </c>
      <c r="Q453" s="247"/>
      <c r="R453" s="247"/>
      <c r="S453" s="247"/>
      <c r="T453" s="247"/>
      <c r="U453" s="247"/>
    </row>
    <row r="454" customFormat="false" ht="15.75" hidden="false" customHeight="false" outlineLevel="0" collapsed="false">
      <c r="A454" s="229"/>
      <c r="B454" s="229"/>
      <c r="C454" s="229"/>
      <c r="D454" s="240" t="n">
        <v>454</v>
      </c>
      <c r="E454" s="241" t="n">
        <v>463</v>
      </c>
      <c r="F454" s="240" t="n">
        <v>4580</v>
      </c>
      <c r="G454" s="229"/>
      <c r="H454" s="229"/>
      <c r="I454" s="248"/>
      <c r="J454" s="169" t="n">
        <v>45300</v>
      </c>
      <c r="K454" s="174"/>
      <c r="L454" s="174"/>
      <c r="M454" s="244" t="n">
        <v>45300</v>
      </c>
      <c r="N454" s="244"/>
      <c r="O454" s="244"/>
      <c r="P454" s="244" t="n">
        <v>4530</v>
      </c>
      <c r="Q454" s="247"/>
      <c r="R454" s="247"/>
      <c r="S454" s="247"/>
      <c r="T454" s="247"/>
      <c r="U454" s="247"/>
    </row>
    <row r="455" customFormat="false" ht="15.75" hidden="false" customHeight="false" outlineLevel="0" collapsed="false">
      <c r="A455" s="229"/>
      <c r="B455" s="229"/>
      <c r="C455" s="229"/>
      <c r="D455" s="240" t="n">
        <v>455</v>
      </c>
      <c r="E455" s="241" t="n">
        <v>464</v>
      </c>
      <c r="F455" s="240" t="n">
        <v>4590</v>
      </c>
      <c r="G455" s="229"/>
      <c r="H455" s="229"/>
      <c r="I455" s="248"/>
      <c r="J455" s="169" t="n">
        <v>45400</v>
      </c>
      <c r="K455" s="174"/>
      <c r="L455" s="174"/>
      <c r="M455" s="244" t="n">
        <v>45400</v>
      </c>
      <c r="N455" s="244"/>
      <c r="O455" s="244"/>
      <c r="P455" s="244" t="n">
        <v>4540</v>
      </c>
      <c r="Q455" s="247"/>
      <c r="R455" s="247"/>
      <c r="S455" s="247"/>
      <c r="T455" s="247"/>
      <c r="U455" s="247"/>
    </row>
    <row r="456" customFormat="false" ht="15.75" hidden="false" customHeight="false" outlineLevel="0" collapsed="false">
      <c r="A456" s="229"/>
      <c r="B456" s="229"/>
      <c r="C456" s="229"/>
      <c r="D456" s="240" t="n">
        <v>456</v>
      </c>
      <c r="E456" s="241" t="n">
        <v>465</v>
      </c>
      <c r="F456" s="240" t="n">
        <v>4600</v>
      </c>
      <c r="G456" s="229"/>
      <c r="H456" s="229"/>
      <c r="I456" s="248"/>
      <c r="J456" s="169" t="n">
        <v>45500</v>
      </c>
      <c r="K456" s="174"/>
      <c r="L456" s="174"/>
      <c r="M456" s="244" t="n">
        <v>45500</v>
      </c>
      <c r="N456" s="244"/>
      <c r="O456" s="244"/>
      <c r="P456" s="244" t="n">
        <v>4550</v>
      </c>
      <c r="Q456" s="247"/>
      <c r="R456" s="247"/>
      <c r="S456" s="247"/>
      <c r="T456" s="247"/>
      <c r="U456" s="247"/>
    </row>
    <row r="457" customFormat="false" ht="15.75" hidden="false" customHeight="false" outlineLevel="0" collapsed="false">
      <c r="A457" s="229"/>
      <c r="B457" s="229"/>
      <c r="C457" s="229"/>
      <c r="D457" s="240" t="n">
        <v>457</v>
      </c>
      <c r="E457" s="241" t="n">
        <v>466</v>
      </c>
      <c r="F457" s="240" t="n">
        <v>4610</v>
      </c>
      <c r="G457" s="229"/>
      <c r="H457" s="229"/>
      <c r="I457" s="248"/>
      <c r="J457" s="169" t="n">
        <v>45600</v>
      </c>
      <c r="K457" s="174"/>
      <c r="L457" s="174"/>
      <c r="M457" s="244" t="n">
        <v>45600</v>
      </c>
      <c r="N457" s="244"/>
      <c r="O457" s="244"/>
      <c r="P457" s="244" t="n">
        <v>4560</v>
      </c>
      <c r="Q457" s="247"/>
      <c r="R457" s="247"/>
      <c r="S457" s="247"/>
      <c r="T457" s="247"/>
      <c r="U457" s="247"/>
    </row>
    <row r="458" customFormat="false" ht="15.75" hidden="false" customHeight="false" outlineLevel="0" collapsed="false">
      <c r="A458" s="229"/>
      <c r="B458" s="229"/>
      <c r="C458" s="229"/>
      <c r="D458" s="240" t="n">
        <v>458</v>
      </c>
      <c r="E458" s="241" t="n">
        <v>467</v>
      </c>
      <c r="F458" s="240" t="n">
        <v>4620</v>
      </c>
      <c r="G458" s="229"/>
      <c r="H458" s="229"/>
      <c r="I458" s="248"/>
      <c r="J458" s="169" t="n">
        <v>45700</v>
      </c>
      <c r="K458" s="174"/>
      <c r="L458" s="174"/>
      <c r="M458" s="244" t="n">
        <v>45700</v>
      </c>
      <c r="N458" s="244"/>
      <c r="O458" s="244"/>
      <c r="P458" s="244" t="n">
        <v>4570</v>
      </c>
      <c r="Q458" s="247"/>
      <c r="R458" s="247"/>
      <c r="S458" s="247"/>
      <c r="T458" s="247"/>
      <c r="U458" s="247"/>
    </row>
    <row r="459" customFormat="false" ht="15.75" hidden="false" customHeight="false" outlineLevel="0" collapsed="false">
      <c r="A459" s="229"/>
      <c r="B459" s="229"/>
      <c r="C459" s="229"/>
      <c r="D459" s="240" t="n">
        <v>459</v>
      </c>
      <c r="E459" s="241" t="n">
        <v>468</v>
      </c>
      <c r="F459" s="240" t="n">
        <v>4630</v>
      </c>
      <c r="G459" s="229"/>
      <c r="H459" s="229"/>
      <c r="I459" s="248"/>
      <c r="J459" s="169" t="n">
        <v>45800</v>
      </c>
      <c r="K459" s="174"/>
      <c r="L459" s="174"/>
      <c r="M459" s="244" t="n">
        <v>45800</v>
      </c>
      <c r="N459" s="244"/>
      <c r="O459" s="244"/>
      <c r="P459" s="244" t="n">
        <v>4580</v>
      </c>
      <c r="Q459" s="247"/>
      <c r="R459" s="247"/>
      <c r="S459" s="247"/>
      <c r="T459" s="247"/>
      <c r="U459" s="247"/>
    </row>
    <row r="460" customFormat="false" ht="15.75" hidden="false" customHeight="false" outlineLevel="0" collapsed="false">
      <c r="A460" s="229"/>
      <c r="B460" s="229"/>
      <c r="C460" s="229"/>
      <c r="D460" s="240" t="n">
        <v>460</v>
      </c>
      <c r="E460" s="241" t="n">
        <v>469</v>
      </c>
      <c r="F460" s="240" t="n">
        <v>4640</v>
      </c>
      <c r="G460" s="229"/>
      <c r="H460" s="229"/>
      <c r="I460" s="248"/>
      <c r="J460" s="169" t="n">
        <v>45900</v>
      </c>
      <c r="K460" s="174"/>
      <c r="L460" s="174"/>
      <c r="M460" s="244" t="n">
        <v>45900</v>
      </c>
      <c r="N460" s="244"/>
      <c r="O460" s="244"/>
      <c r="P460" s="244" t="n">
        <v>4590</v>
      </c>
      <c r="Q460" s="247"/>
      <c r="R460" s="247"/>
      <c r="S460" s="247"/>
      <c r="T460" s="247"/>
      <c r="U460" s="247"/>
    </row>
    <row r="461" customFormat="false" ht="15.75" hidden="false" customHeight="false" outlineLevel="0" collapsed="false">
      <c r="A461" s="229"/>
      <c r="B461" s="229"/>
      <c r="C461" s="229"/>
      <c r="D461" s="240" t="n">
        <v>461</v>
      </c>
      <c r="E461" s="241" t="n">
        <v>470</v>
      </c>
      <c r="F461" s="240" t="n">
        <v>4650</v>
      </c>
      <c r="G461" s="229"/>
      <c r="H461" s="229"/>
      <c r="I461" s="248"/>
      <c r="J461" s="169" t="n">
        <v>46000</v>
      </c>
      <c r="K461" s="174"/>
      <c r="L461" s="174"/>
      <c r="M461" s="244" t="n">
        <v>46000</v>
      </c>
      <c r="N461" s="244"/>
      <c r="O461" s="244"/>
      <c r="P461" s="244" t="n">
        <v>4600</v>
      </c>
      <c r="Q461" s="247"/>
      <c r="R461" s="247"/>
      <c r="S461" s="247"/>
      <c r="T461" s="247"/>
      <c r="U461" s="247"/>
    </row>
    <row r="462" customFormat="false" ht="15.75" hidden="false" customHeight="false" outlineLevel="0" collapsed="false">
      <c r="A462" s="229"/>
      <c r="B462" s="229"/>
      <c r="C462" s="229"/>
      <c r="D462" s="240" t="n">
        <v>462</v>
      </c>
      <c r="E462" s="241" t="n">
        <v>471</v>
      </c>
      <c r="F462" s="240" t="n">
        <v>4660</v>
      </c>
      <c r="G462" s="229"/>
      <c r="H462" s="229"/>
      <c r="I462" s="248"/>
      <c r="J462" s="169" t="n">
        <v>46100</v>
      </c>
      <c r="K462" s="174"/>
      <c r="L462" s="174"/>
      <c r="M462" s="244" t="n">
        <v>46100</v>
      </c>
      <c r="N462" s="244"/>
      <c r="O462" s="244"/>
      <c r="P462" s="244" t="n">
        <v>4610</v>
      </c>
      <c r="Q462" s="247"/>
      <c r="R462" s="247"/>
      <c r="S462" s="247"/>
      <c r="T462" s="247"/>
      <c r="U462" s="247"/>
    </row>
    <row r="463" customFormat="false" ht="15.75" hidden="false" customHeight="false" outlineLevel="0" collapsed="false">
      <c r="A463" s="229"/>
      <c r="B463" s="229"/>
      <c r="C463" s="229"/>
      <c r="D463" s="240" t="n">
        <v>463</v>
      </c>
      <c r="E463" s="241" t="n">
        <v>472</v>
      </c>
      <c r="F463" s="240" t="n">
        <v>4670</v>
      </c>
      <c r="G463" s="229"/>
      <c r="H463" s="229"/>
      <c r="I463" s="248"/>
      <c r="J463" s="169" t="n">
        <v>46200</v>
      </c>
      <c r="K463" s="174"/>
      <c r="L463" s="174"/>
      <c r="M463" s="244" t="n">
        <v>46200</v>
      </c>
      <c r="N463" s="244"/>
      <c r="O463" s="244"/>
      <c r="P463" s="244" t="n">
        <v>4620</v>
      </c>
      <c r="Q463" s="247"/>
      <c r="R463" s="247"/>
      <c r="S463" s="247"/>
      <c r="T463" s="247"/>
      <c r="U463" s="247"/>
    </row>
    <row r="464" customFormat="false" ht="15.75" hidden="false" customHeight="false" outlineLevel="0" collapsed="false">
      <c r="A464" s="229"/>
      <c r="B464" s="229"/>
      <c r="C464" s="229"/>
      <c r="D464" s="240" t="n">
        <v>464</v>
      </c>
      <c r="E464" s="241" t="n">
        <v>473</v>
      </c>
      <c r="F464" s="240" t="n">
        <v>4680</v>
      </c>
      <c r="G464" s="229"/>
      <c r="H464" s="229"/>
      <c r="I464" s="248"/>
      <c r="J464" s="169" t="n">
        <v>46300</v>
      </c>
      <c r="K464" s="174"/>
      <c r="L464" s="174"/>
      <c r="M464" s="244" t="n">
        <v>46300</v>
      </c>
      <c r="N464" s="244"/>
      <c r="O464" s="244"/>
      <c r="P464" s="244" t="n">
        <v>4630</v>
      </c>
      <c r="Q464" s="247"/>
      <c r="R464" s="247"/>
      <c r="S464" s="247"/>
      <c r="T464" s="247"/>
      <c r="U464" s="247"/>
    </row>
    <row r="465" customFormat="false" ht="15.75" hidden="false" customHeight="false" outlineLevel="0" collapsed="false">
      <c r="A465" s="229"/>
      <c r="B465" s="229"/>
      <c r="C465" s="229"/>
      <c r="D465" s="240" t="n">
        <v>465</v>
      </c>
      <c r="E465" s="241" t="n">
        <v>474</v>
      </c>
      <c r="F465" s="240" t="n">
        <v>4690</v>
      </c>
      <c r="G465" s="229"/>
      <c r="H465" s="229"/>
      <c r="I465" s="248"/>
      <c r="J465" s="169" t="n">
        <v>46400</v>
      </c>
      <c r="K465" s="174"/>
      <c r="L465" s="174"/>
      <c r="M465" s="244" t="n">
        <v>46400</v>
      </c>
      <c r="N465" s="244"/>
      <c r="O465" s="244"/>
      <c r="P465" s="244" t="n">
        <v>4640</v>
      </c>
      <c r="Q465" s="247"/>
      <c r="R465" s="247"/>
      <c r="S465" s="247"/>
      <c r="T465" s="247"/>
      <c r="U465" s="247"/>
    </row>
    <row r="466" customFormat="false" ht="15.75" hidden="false" customHeight="false" outlineLevel="0" collapsed="false">
      <c r="A466" s="229"/>
      <c r="B466" s="229"/>
      <c r="C466" s="229"/>
      <c r="D466" s="240" t="n">
        <v>466</v>
      </c>
      <c r="E466" s="241" t="n">
        <v>475</v>
      </c>
      <c r="F466" s="240" t="n">
        <v>4700</v>
      </c>
      <c r="G466" s="229"/>
      <c r="H466" s="229"/>
      <c r="I466" s="248"/>
      <c r="J466" s="169" t="n">
        <v>46500</v>
      </c>
      <c r="K466" s="174"/>
      <c r="L466" s="174"/>
      <c r="M466" s="244" t="n">
        <v>46500</v>
      </c>
      <c r="N466" s="244"/>
      <c r="O466" s="244"/>
      <c r="P466" s="244" t="n">
        <v>4650</v>
      </c>
      <c r="Q466" s="247"/>
      <c r="R466" s="247"/>
      <c r="S466" s="247"/>
      <c r="T466" s="247"/>
      <c r="U466" s="247"/>
    </row>
    <row r="467" customFormat="false" ht="15.75" hidden="false" customHeight="false" outlineLevel="0" collapsed="false">
      <c r="A467" s="229"/>
      <c r="B467" s="229"/>
      <c r="C467" s="229"/>
      <c r="D467" s="240" t="n">
        <v>467</v>
      </c>
      <c r="E467" s="241" t="n">
        <v>476</v>
      </c>
      <c r="F467" s="240" t="n">
        <v>4710</v>
      </c>
      <c r="G467" s="229"/>
      <c r="H467" s="229"/>
      <c r="I467" s="248"/>
      <c r="J467" s="169" t="n">
        <v>46600</v>
      </c>
      <c r="K467" s="174"/>
      <c r="L467" s="174"/>
      <c r="M467" s="244" t="n">
        <v>46600</v>
      </c>
      <c r="N467" s="244"/>
      <c r="O467" s="244"/>
      <c r="P467" s="244" t="n">
        <v>4660</v>
      </c>
      <c r="Q467" s="247"/>
      <c r="R467" s="247"/>
      <c r="S467" s="247"/>
      <c r="T467" s="247"/>
      <c r="U467" s="247"/>
    </row>
    <row r="468" customFormat="false" ht="15.75" hidden="false" customHeight="false" outlineLevel="0" collapsed="false">
      <c r="A468" s="229"/>
      <c r="B468" s="229"/>
      <c r="C468" s="229"/>
      <c r="D468" s="240" t="n">
        <v>468</v>
      </c>
      <c r="E468" s="241" t="n">
        <v>477</v>
      </c>
      <c r="F468" s="240" t="n">
        <v>4720</v>
      </c>
      <c r="G468" s="229"/>
      <c r="H468" s="229"/>
      <c r="I468" s="248"/>
      <c r="J468" s="169" t="n">
        <v>46700</v>
      </c>
      <c r="K468" s="174"/>
      <c r="L468" s="174"/>
      <c r="M468" s="244" t="n">
        <v>46700</v>
      </c>
      <c r="N468" s="244"/>
      <c r="O468" s="244"/>
      <c r="P468" s="244" t="n">
        <v>4670</v>
      </c>
      <c r="Q468" s="247"/>
      <c r="R468" s="247"/>
      <c r="S468" s="247"/>
      <c r="T468" s="247"/>
      <c r="U468" s="247"/>
    </row>
    <row r="469" customFormat="false" ht="15.75" hidden="false" customHeight="false" outlineLevel="0" collapsed="false">
      <c r="A469" s="229"/>
      <c r="B469" s="229"/>
      <c r="C469" s="229"/>
      <c r="D469" s="240" t="n">
        <v>469</v>
      </c>
      <c r="E469" s="241" t="n">
        <v>478</v>
      </c>
      <c r="F469" s="240" t="n">
        <v>4730</v>
      </c>
      <c r="G469" s="229"/>
      <c r="H469" s="229"/>
      <c r="I469" s="248"/>
      <c r="J469" s="169" t="n">
        <v>46800</v>
      </c>
      <c r="K469" s="174"/>
      <c r="L469" s="174"/>
      <c r="M469" s="244" t="n">
        <v>46800</v>
      </c>
      <c r="N469" s="244"/>
      <c r="O469" s="244"/>
      <c r="P469" s="244" t="n">
        <v>4680</v>
      </c>
      <c r="Q469" s="247"/>
      <c r="R469" s="247"/>
      <c r="S469" s="247"/>
      <c r="T469" s="247"/>
      <c r="U469" s="247"/>
    </row>
    <row r="470" customFormat="false" ht="15.75" hidden="false" customHeight="false" outlineLevel="0" collapsed="false">
      <c r="A470" s="229"/>
      <c r="B470" s="229"/>
      <c r="C470" s="229"/>
      <c r="D470" s="240" t="n">
        <v>470</v>
      </c>
      <c r="E470" s="241" t="n">
        <v>479</v>
      </c>
      <c r="F470" s="240" t="n">
        <v>4740</v>
      </c>
      <c r="G470" s="229"/>
      <c r="H470" s="229"/>
      <c r="I470" s="248"/>
      <c r="J470" s="169" t="n">
        <v>46900</v>
      </c>
      <c r="K470" s="174"/>
      <c r="L470" s="174"/>
      <c r="M470" s="244" t="n">
        <v>46900</v>
      </c>
      <c r="N470" s="244"/>
      <c r="O470" s="244"/>
      <c r="P470" s="244" t="n">
        <v>4690</v>
      </c>
      <c r="Q470" s="247"/>
      <c r="R470" s="247"/>
      <c r="S470" s="247"/>
      <c r="T470" s="247"/>
      <c r="U470" s="247"/>
    </row>
    <row r="471" customFormat="false" ht="15.75" hidden="false" customHeight="false" outlineLevel="0" collapsed="false">
      <c r="A471" s="229"/>
      <c r="B471" s="229"/>
      <c r="C471" s="229"/>
      <c r="D471" s="240" t="n">
        <v>471</v>
      </c>
      <c r="E471" s="241" t="n">
        <v>480</v>
      </c>
      <c r="F471" s="240" t="n">
        <v>4750</v>
      </c>
      <c r="G471" s="229"/>
      <c r="H471" s="229"/>
      <c r="I471" s="248"/>
      <c r="J471" s="169" t="n">
        <v>47000</v>
      </c>
      <c r="K471" s="174"/>
      <c r="L471" s="174"/>
      <c r="M471" s="244" t="n">
        <v>47000</v>
      </c>
      <c r="N471" s="244"/>
      <c r="O471" s="244"/>
      <c r="P471" s="244" t="n">
        <v>4700</v>
      </c>
      <c r="Q471" s="247"/>
      <c r="R471" s="247"/>
      <c r="S471" s="247"/>
      <c r="T471" s="247"/>
      <c r="U471" s="247"/>
    </row>
    <row r="472" customFormat="false" ht="15.75" hidden="false" customHeight="false" outlineLevel="0" collapsed="false">
      <c r="A472" s="229"/>
      <c r="B472" s="229"/>
      <c r="C472" s="229"/>
      <c r="D472" s="240" t="n">
        <v>472</v>
      </c>
      <c r="E472" s="241" t="n">
        <v>481</v>
      </c>
      <c r="F472" s="240" t="n">
        <v>4760</v>
      </c>
      <c r="G472" s="229"/>
      <c r="H472" s="229"/>
      <c r="I472" s="248"/>
      <c r="J472" s="169" t="n">
        <v>47100</v>
      </c>
      <c r="K472" s="174"/>
      <c r="L472" s="174"/>
      <c r="M472" s="244" t="n">
        <v>47100</v>
      </c>
      <c r="N472" s="244"/>
      <c r="O472" s="244"/>
      <c r="P472" s="244" t="n">
        <v>4710</v>
      </c>
      <c r="Q472" s="247"/>
      <c r="R472" s="247"/>
      <c r="S472" s="247"/>
      <c r="T472" s="247"/>
      <c r="U472" s="247"/>
    </row>
    <row r="473" customFormat="false" ht="15.75" hidden="false" customHeight="false" outlineLevel="0" collapsed="false">
      <c r="A473" s="229"/>
      <c r="B473" s="229"/>
      <c r="C473" s="229"/>
      <c r="D473" s="240" t="n">
        <v>473</v>
      </c>
      <c r="E473" s="241" t="n">
        <v>482</v>
      </c>
      <c r="F473" s="240" t="n">
        <v>4770</v>
      </c>
      <c r="G473" s="229"/>
      <c r="H473" s="229"/>
      <c r="I473" s="248"/>
      <c r="J473" s="169" t="n">
        <v>47200</v>
      </c>
      <c r="K473" s="174"/>
      <c r="L473" s="174"/>
      <c r="M473" s="244" t="n">
        <v>47200</v>
      </c>
      <c r="N473" s="244"/>
      <c r="O473" s="244"/>
      <c r="P473" s="244" t="n">
        <v>4720</v>
      </c>
      <c r="Q473" s="247"/>
      <c r="R473" s="247"/>
      <c r="S473" s="247"/>
      <c r="T473" s="247"/>
      <c r="U473" s="247"/>
    </row>
    <row r="474" customFormat="false" ht="15.75" hidden="false" customHeight="false" outlineLevel="0" collapsed="false">
      <c r="A474" s="229"/>
      <c r="B474" s="229"/>
      <c r="C474" s="229"/>
      <c r="D474" s="240" t="n">
        <v>474</v>
      </c>
      <c r="E474" s="241" t="n">
        <v>483</v>
      </c>
      <c r="F474" s="240" t="n">
        <v>4780</v>
      </c>
      <c r="G474" s="229"/>
      <c r="H474" s="229"/>
      <c r="I474" s="248"/>
      <c r="J474" s="169" t="n">
        <v>47300</v>
      </c>
      <c r="K474" s="174"/>
      <c r="L474" s="174"/>
      <c r="M474" s="244" t="n">
        <v>47300</v>
      </c>
      <c r="N474" s="244"/>
      <c r="O474" s="244"/>
      <c r="P474" s="244" t="n">
        <v>4730</v>
      </c>
      <c r="Q474" s="247"/>
      <c r="R474" s="247"/>
      <c r="S474" s="247"/>
      <c r="T474" s="247"/>
      <c r="U474" s="247"/>
    </row>
    <row r="475" customFormat="false" ht="15.75" hidden="false" customHeight="false" outlineLevel="0" collapsed="false">
      <c r="A475" s="229"/>
      <c r="B475" s="229"/>
      <c r="C475" s="229"/>
      <c r="D475" s="240" t="n">
        <v>475</v>
      </c>
      <c r="E475" s="241" t="n">
        <v>484</v>
      </c>
      <c r="F475" s="240" t="n">
        <v>4790</v>
      </c>
      <c r="G475" s="229"/>
      <c r="H475" s="229"/>
      <c r="I475" s="248"/>
      <c r="J475" s="169" t="n">
        <v>47400</v>
      </c>
      <c r="K475" s="174"/>
      <c r="L475" s="174"/>
      <c r="M475" s="244" t="n">
        <v>47400</v>
      </c>
      <c r="N475" s="244"/>
      <c r="O475" s="244"/>
      <c r="P475" s="244" t="n">
        <v>4740</v>
      </c>
      <c r="Q475" s="247"/>
      <c r="R475" s="247"/>
      <c r="S475" s="247"/>
      <c r="T475" s="247"/>
      <c r="U475" s="247"/>
    </row>
    <row r="476" customFormat="false" ht="15.75" hidden="false" customHeight="false" outlineLevel="0" collapsed="false">
      <c r="A476" s="229"/>
      <c r="B476" s="229"/>
      <c r="C476" s="229"/>
      <c r="D476" s="240" t="n">
        <v>476</v>
      </c>
      <c r="E476" s="241" t="n">
        <v>485</v>
      </c>
      <c r="F476" s="240" t="n">
        <v>4800</v>
      </c>
      <c r="G476" s="229"/>
      <c r="H476" s="229"/>
      <c r="I476" s="248"/>
      <c r="J476" s="169" t="n">
        <v>47500</v>
      </c>
      <c r="K476" s="174"/>
      <c r="L476" s="174"/>
      <c r="M476" s="244" t="n">
        <v>47500</v>
      </c>
      <c r="N476" s="244"/>
      <c r="O476" s="244"/>
      <c r="P476" s="244" t="n">
        <v>4750</v>
      </c>
      <c r="Q476" s="247"/>
      <c r="R476" s="247"/>
      <c r="S476" s="247"/>
      <c r="T476" s="247"/>
      <c r="U476" s="247"/>
    </row>
    <row r="477" customFormat="false" ht="15.75" hidden="false" customHeight="false" outlineLevel="0" collapsed="false">
      <c r="A477" s="229"/>
      <c r="B477" s="229"/>
      <c r="C477" s="229"/>
      <c r="D477" s="240" t="n">
        <v>477</v>
      </c>
      <c r="E477" s="241" t="n">
        <v>486</v>
      </c>
      <c r="F477" s="240" t="n">
        <v>4810</v>
      </c>
      <c r="G477" s="229"/>
      <c r="H477" s="229"/>
      <c r="I477" s="248"/>
      <c r="J477" s="169" t="n">
        <v>47600</v>
      </c>
      <c r="K477" s="174"/>
      <c r="L477" s="174"/>
      <c r="M477" s="244" t="n">
        <v>47600</v>
      </c>
      <c r="N477" s="244"/>
      <c r="O477" s="244"/>
      <c r="P477" s="244" t="n">
        <v>4760</v>
      </c>
      <c r="Q477" s="247"/>
      <c r="R477" s="247"/>
      <c r="S477" s="247"/>
      <c r="T477" s="247"/>
      <c r="U477" s="247"/>
    </row>
    <row r="478" customFormat="false" ht="15.75" hidden="false" customHeight="false" outlineLevel="0" collapsed="false">
      <c r="A478" s="229"/>
      <c r="B478" s="229"/>
      <c r="C478" s="229"/>
      <c r="D478" s="240" t="n">
        <v>478</v>
      </c>
      <c r="E478" s="241" t="n">
        <v>487</v>
      </c>
      <c r="F478" s="240" t="n">
        <v>4820</v>
      </c>
      <c r="G478" s="229"/>
      <c r="H478" s="229"/>
      <c r="I478" s="248"/>
      <c r="J478" s="169" t="n">
        <v>47700</v>
      </c>
      <c r="K478" s="174"/>
      <c r="L478" s="174"/>
      <c r="M478" s="244" t="n">
        <v>47700</v>
      </c>
      <c r="N478" s="244"/>
      <c r="O478" s="244"/>
      <c r="P478" s="244" t="n">
        <v>4770</v>
      </c>
      <c r="Q478" s="247"/>
      <c r="R478" s="247"/>
      <c r="S478" s="247"/>
      <c r="T478" s="247"/>
      <c r="U478" s="247"/>
    </row>
    <row r="479" customFormat="false" ht="15.75" hidden="false" customHeight="false" outlineLevel="0" collapsed="false">
      <c r="A479" s="229"/>
      <c r="B479" s="229"/>
      <c r="C479" s="229"/>
      <c r="D479" s="240" t="n">
        <v>479</v>
      </c>
      <c r="E479" s="241" t="n">
        <v>488</v>
      </c>
      <c r="F479" s="240" t="n">
        <v>4830</v>
      </c>
      <c r="G479" s="229"/>
      <c r="H479" s="229"/>
      <c r="I479" s="248"/>
      <c r="J479" s="169" t="n">
        <v>47800</v>
      </c>
      <c r="K479" s="174"/>
      <c r="L479" s="174"/>
      <c r="M479" s="244" t="n">
        <v>47800</v>
      </c>
      <c r="N479" s="244"/>
      <c r="O479" s="244"/>
      <c r="P479" s="244" t="n">
        <v>4780</v>
      </c>
      <c r="Q479" s="247"/>
      <c r="R479" s="247"/>
      <c r="S479" s="247"/>
      <c r="T479" s="247"/>
      <c r="U479" s="247"/>
    </row>
    <row r="480" customFormat="false" ht="15.75" hidden="false" customHeight="false" outlineLevel="0" collapsed="false">
      <c r="A480" s="229"/>
      <c r="B480" s="229"/>
      <c r="C480" s="229"/>
      <c r="D480" s="240" t="n">
        <v>480</v>
      </c>
      <c r="E480" s="241" t="n">
        <v>489</v>
      </c>
      <c r="F480" s="240" t="n">
        <v>4840</v>
      </c>
      <c r="G480" s="229"/>
      <c r="H480" s="229"/>
      <c r="I480" s="248"/>
      <c r="J480" s="169" t="n">
        <v>47900</v>
      </c>
      <c r="K480" s="174"/>
      <c r="L480" s="174"/>
      <c r="M480" s="244" t="n">
        <v>47900</v>
      </c>
      <c r="N480" s="244"/>
      <c r="O480" s="244"/>
      <c r="P480" s="244" t="n">
        <v>4790</v>
      </c>
      <c r="Q480" s="247"/>
      <c r="R480" s="247"/>
      <c r="S480" s="247"/>
      <c r="T480" s="247"/>
      <c r="U480" s="247"/>
    </row>
    <row r="481" customFormat="false" ht="15.75" hidden="false" customHeight="false" outlineLevel="0" collapsed="false">
      <c r="A481" s="229"/>
      <c r="B481" s="229"/>
      <c r="C481" s="229"/>
      <c r="D481" s="240" t="n">
        <v>481</v>
      </c>
      <c r="E481" s="241" t="n">
        <v>490</v>
      </c>
      <c r="F481" s="240" t="n">
        <v>4850</v>
      </c>
      <c r="G481" s="229"/>
      <c r="H481" s="229"/>
      <c r="I481" s="248"/>
      <c r="J481" s="169" t="n">
        <v>48000</v>
      </c>
      <c r="K481" s="174"/>
      <c r="L481" s="174"/>
      <c r="M481" s="244" t="n">
        <v>48000</v>
      </c>
      <c r="N481" s="244"/>
      <c r="O481" s="244"/>
      <c r="P481" s="244" t="n">
        <v>4800</v>
      </c>
      <c r="Q481" s="247"/>
      <c r="R481" s="247"/>
      <c r="S481" s="247"/>
      <c r="T481" s="247"/>
      <c r="U481" s="247"/>
    </row>
    <row r="482" customFormat="false" ht="15.75" hidden="false" customHeight="false" outlineLevel="0" collapsed="false">
      <c r="A482" s="229"/>
      <c r="B482" s="229"/>
      <c r="C482" s="229"/>
      <c r="D482" s="240" t="n">
        <v>482</v>
      </c>
      <c r="E482" s="241" t="n">
        <v>491</v>
      </c>
      <c r="F482" s="240" t="n">
        <v>4860</v>
      </c>
      <c r="G482" s="229"/>
      <c r="H482" s="229"/>
      <c r="I482" s="248"/>
      <c r="J482" s="169" t="n">
        <v>48100</v>
      </c>
      <c r="K482" s="174"/>
      <c r="L482" s="174"/>
      <c r="M482" s="244" t="n">
        <v>48100</v>
      </c>
      <c r="N482" s="244"/>
      <c r="O482" s="244"/>
      <c r="P482" s="244" t="n">
        <v>4810</v>
      </c>
      <c r="Q482" s="247"/>
      <c r="R482" s="247"/>
      <c r="S482" s="247"/>
      <c r="T482" s="247"/>
      <c r="U482" s="247"/>
    </row>
    <row r="483" customFormat="false" ht="15.75" hidden="false" customHeight="false" outlineLevel="0" collapsed="false">
      <c r="A483" s="229"/>
      <c r="B483" s="229"/>
      <c r="C483" s="229"/>
      <c r="D483" s="240" t="n">
        <v>483</v>
      </c>
      <c r="E483" s="241" t="n">
        <v>492</v>
      </c>
      <c r="F483" s="240" t="n">
        <v>4870</v>
      </c>
      <c r="G483" s="229"/>
      <c r="H483" s="229"/>
      <c r="I483" s="248"/>
      <c r="J483" s="169" t="n">
        <v>48200</v>
      </c>
      <c r="K483" s="174"/>
      <c r="L483" s="174"/>
      <c r="M483" s="244" t="n">
        <v>48200</v>
      </c>
      <c r="N483" s="244"/>
      <c r="O483" s="244"/>
      <c r="P483" s="244" t="n">
        <v>4820</v>
      </c>
      <c r="Q483" s="247"/>
      <c r="R483" s="247"/>
      <c r="S483" s="247"/>
      <c r="T483" s="247"/>
      <c r="U483" s="247"/>
    </row>
    <row r="484" customFormat="false" ht="15.75" hidden="false" customHeight="false" outlineLevel="0" collapsed="false">
      <c r="A484" s="229"/>
      <c r="B484" s="229"/>
      <c r="C484" s="229"/>
      <c r="D484" s="240" t="n">
        <v>484</v>
      </c>
      <c r="E484" s="241" t="n">
        <v>493</v>
      </c>
      <c r="F484" s="240" t="n">
        <v>4880</v>
      </c>
      <c r="G484" s="229"/>
      <c r="H484" s="229"/>
      <c r="I484" s="248"/>
      <c r="J484" s="169" t="n">
        <v>48300</v>
      </c>
      <c r="K484" s="174"/>
      <c r="L484" s="174"/>
      <c r="M484" s="244" t="n">
        <v>48300</v>
      </c>
      <c r="N484" s="244"/>
      <c r="O484" s="244"/>
      <c r="P484" s="244" t="n">
        <v>4830</v>
      </c>
      <c r="Q484" s="247"/>
      <c r="R484" s="247"/>
      <c r="S484" s="247"/>
      <c r="T484" s="247"/>
      <c r="U484" s="247"/>
    </row>
    <row r="485" customFormat="false" ht="15.75" hidden="false" customHeight="false" outlineLevel="0" collapsed="false">
      <c r="A485" s="229"/>
      <c r="B485" s="229"/>
      <c r="C485" s="229"/>
      <c r="D485" s="240" t="n">
        <v>485</v>
      </c>
      <c r="E485" s="241" t="n">
        <v>494</v>
      </c>
      <c r="F485" s="240" t="n">
        <v>4890</v>
      </c>
      <c r="G485" s="229"/>
      <c r="H485" s="229"/>
      <c r="I485" s="248"/>
      <c r="J485" s="169" t="n">
        <v>48400</v>
      </c>
      <c r="K485" s="174"/>
      <c r="L485" s="174"/>
      <c r="M485" s="244" t="n">
        <v>48400</v>
      </c>
      <c r="N485" s="244"/>
      <c r="O485" s="244"/>
      <c r="P485" s="244" t="n">
        <v>4840</v>
      </c>
      <c r="Q485" s="247"/>
      <c r="R485" s="247"/>
      <c r="S485" s="247"/>
      <c r="T485" s="247"/>
      <c r="U485" s="247"/>
    </row>
    <row r="486" customFormat="false" ht="15.75" hidden="false" customHeight="false" outlineLevel="0" collapsed="false">
      <c r="A486" s="229"/>
      <c r="B486" s="229"/>
      <c r="C486" s="229"/>
      <c r="D486" s="240" t="n">
        <v>486</v>
      </c>
      <c r="E486" s="241" t="n">
        <v>495</v>
      </c>
      <c r="F486" s="240" t="n">
        <v>4900</v>
      </c>
      <c r="G486" s="229"/>
      <c r="H486" s="229"/>
      <c r="I486" s="248"/>
      <c r="J486" s="169" t="n">
        <v>48500</v>
      </c>
      <c r="K486" s="174"/>
      <c r="L486" s="174"/>
      <c r="M486" s="244" t="n">
        <v>48500</v>
      </c>
      <c r="N486" s="244"/>
      <c r="O486" s="244"/>
      <c r="P486" s="244" t="n">
        <v>4850</v>
      </c>
      <c r="Q486" s="247"/>
      <c r="R486" s="247"/>
      <c r="S486" s="247"/>
      <c r="T486" s="247"/>
      <c r="U486" s="247"/>
    </row>
    <row r="487" customFormat="false" ht="15.75" hidden="false" customHeight="false" outlineLevel="0" collapsed="false">
      <c r="A487" s="229"/>
      <c r="B487" s="229"/>
      <c r="C487" s="229"/>
      <c r="D487" s="240" t="n">
        <v>487</v>
      </c>
      <c r="E487" s="241" t="n">
        <v>496</v>
      </c>
      <c r="F487" s="240" t="n">
        <v>4910</v>
      </c>
      <c r="G487" s="229"/>
      <c r="H487" s="229"/>
      <c r="I487" s="248"/>
      <c r="J487" s="169" t="n">
        <v>48600</v>
      </c>
      <c r="K487" s="174"/>
      <c r="L487" s="174"/>
      <c r="M487" s="244" t="n">
        <v>48600</v>
      </c>
      <c r="N487" s="244"/>
      <c r="O487" s="244"/>
      <c r="P487" s="244" t="n">
        <v>4860</v>
      </c>
      <c r="Q487" s="247"/>
      <c r="R487" s="247"/>
      <c r="S487" s="247"/>
      <c r="T487" s="247"/>
      <c r="U487" s="247"/>
    </row>
    <row r="488" customFormat="false" ht="15.75" hidden="false" customHeight="false" outlineLevel="0" collapsed="false">
      <c r="A488" s="229"/>
      <c r="B488" s="229"/>
      <c r="C488" s="229"/>
      <c r="D488" s="240" t="n">
        <v>488</v>
      </c>
      <c r="E488" s="241" t="n">
        <v>497</v>
      </c>
      <c r="F488" s="240" t="n">
        <v>4920</v>
      </c>
      <c r="G488" s="229"/>
      <c r="H488" s="229"/>
      <c r="I488" s="248"/>
      <c r="J488" s="169" t="n">
        <v>48700</v>
      </c>
      <c r="K488" s="174"/>
      <c r="L488" s="174"/>
      <c r="M488" s="244" t="n">
        <v>48700</v>
      </c>
      <c r="N488" s="244"/>
      <c r="O488" s="244"/>
      <c r="P488" s="244" t="n">
        <v>4870</v>
      </c>
      <c r="Q488" s="247"/>
      <c r="R488" s="247"/>
      <c r="S488" s="247"/>
      <c r="T488" s="247"/>
      <c r="U488" s="247"/>
    </row>
    <row r="489" customFormat="false" ht="15.75" hidden="false" customHeight="false" outlineLevel="0" collapsed="false">
      <c r="A489" s="229"/>
      <c r="B489" s="229"/>
      <c r="C489" s="229"/>
      <c r="D489" s="240" t="n">
        <v>489</v>
      </c>
      <c r="E489" s="241" t="n">
        <v>498</v>
      </c>
      <c r="F489" s="240" t="n">
        <v>4930</v>
      </c>
      <c r="G489" s="229"/>
      <c r="H489" s="229"/>
      <c r="I489" s="248"/>
      <c r="J489" s="169" t="n">
        <v>48800</v>
      </c>
      <c r="K489" s="174"/>
      <c r="L489" s="174"/>
      <c r="M489" s="244" t="n">
        <v>48800</v>
      </c>
      <c r="N489" s="244"/>
      <c r="O489" s="244"/>
      <c r="P489" s="244" t="n">
        <v>4880</v>
      </c>
      <c r="Q489" s="247"/>
      <c r="R489" s="247"/>
      <c r="S489" s="247"/>
      <c r="T489" s="247"/>
      <c r="U489" s="247"/>
    </row>
    <row r="490" customFormat="false" ht="15.75" hidden="false" customHeight="false" outlineLevel="0" collapsed="false">
      <c r="A490" s="229"/>
      <c r="B490" s="229"/>
      <c r="C490" s="229"/>
      <c r="D490" s="240" t="n">
        <v>490</v>
      </c>
      <c r="E490" s="241" t="n">
        <v>499</v>
      </c>
      <c r="F490" s="240" t="n">
        <v>4940</v>
      </c>
      <c r="G490" s="229"/>
      <c r="H490" s="229"/>
      <c r="I490" s="248"/>
      <c r="J490" s="169" t="n">
        <v>48900</v>
      </c>
      <c r="K490" s="174"/>
      <c r="L490" s="174"/>
      <c r="M490" s="244" t="n">
        <v>48900</v>
      </c>
      <c r="N490" s="244"/>
      <c r="O490" s="244"/>
      <c r="P490" s="244" t="n">
        <v>4890</v>
      </c>
      <c r="Q490" s="247"/>
      <c r="R490" s="247"/>
      <c r="S490" s="247"/>
      <c r="T490" s="247"/>
      <c r="U490" s="247"/>
    </row>
    <row r="491" customFormat="false" ht="15.75" hidden="false" customHeight="false" outlineLevel="0" collapsed="false">
      <c r="A491" s="229"/>
      <c r="B491" s="229"/>
      <c r="C491" s="229"/>
      <c r="D491" s="240" t="n">
        <v>491</v>
      </c>
      <c r="E491" s="241" t="n">
        <v>500</v>
      </c>
      <c r="F491" s="240" t="n">
        <v>4950</v>
      </c>
      <c r="G491" s="229"/>
      <c r="H491" s="229"/>
      <c r="I491" s="248"/>
      <c r="J491" s="169" t="n">
        <v>49000</v>
      </c>
      <c r="K491" s="174"/>
      <c r="L491" s="174"/>
      <c r="M491" s="244" t="n">
        <v>49000</v>
      </c>
      <c r="N491" s="244"/>
      <c r="O491" s="244"/>
      <c r="P491" s="244" t="n">
        <v>4900</v>
      </c>
      <c r="Q491" s="247"/>
      <c r="R491" s="247"/>
      <c r="S491" s="247"/>
      <c r="T491" s="247"/>
      <c r="U491" s="247"/>
    </row>
    <row r="492" customFormat="false" ht="15.75" hidden="false" customHeight="false" outlineLevel="0" collapsed="false">
      <c r="A492" s="229"/>
      <c r="B492" s="229"/>
      <c r="C492" s="229"/>
      <c r="D492" s="240" t="n">
        <v>492</v>
      </c>
      <c r="E492" s="241" t="n">
        <v>501</v>
      </c>
      <c r="F492" s="240" t="n">
        <v>4960</v>
      </c>
      <c r="G492" s="229"/>
      <c r="H492" s="229"/>
      <c r="I492" s="248"/>
      <c r="J492" s="169" t="n">
        <v>49100</v>
      </c>
      <c r="K492" s="174"/>
      <c r="L492" s="174"/>
      <c r="M492" s="244" t="n">
        <v>49100</v>
      </c>
      <c r="N492" s="244"/>
      <c r="O492" s="244"/>
      <c r="P492" s="244" t="n">
        <v>4910</v>
      </c>
      <c r="Q492" s="247"/>
      <c r="R492" s="247"/>
      <c r="S492" s="247"/>
      <c r="T492" s="247"/>
      <c r="U492" s="247"/>
    </row>
    <row r="493" customFormat="false" ht="15.75" hidden="false" customHeight="false" outlineLevel="0" collapsed="false">
      <c r="A493" s="229"/>
      <c r="B493" s="229"/>
      <c r="C493" s="229"/>
      <c r="D493" s="240" t="n">
        <v>493</v>
      </c>
      <c r="E493" s="241" t="n">
        <v>502</v>
      </c>
      <c r="F493" s="240" t="n">
        <v>4970</v>
      </c>
      <c r="G493" s="229"/>
      <c r="H493" s="229"/>
      <c r="I493" s="248"/>
      <c r="J493" s="169" t="n">
        <v>49200</v>
      </c>
      <c r="K493" s="174"/>
      <c r="L493" s="174"/>
      <c r="M493" s="244" t="n">
        <v>49200</v>
      </c>
      <c r="N493" s="244"/>
      <c r="O493" s="244"/>
      <c r="P493" s="244" t="n">
        <v>4920</v>
      </c>
      <c r="Q493" s="247"/>
      <c r="R493" s="247"/>
      <c r="S493" s="247"/>
      <c r="T493" s="247"/>
      <c r="U493" s="247"/>
    </row>
    <row r="494" customFormat="false" ht="15.75" hidden="false" customHeight="false" outlineLevel="0" collapsed="false">
      <c r="A494" s="229"/>
      <c r="B494" s="229"/>
      <c r="C494" s="229"/>
      <c r="D494" s="240" t="n">
        <v>494</v>
      </c>
      <c r="E494" s="241" t="n">
        <v>503</v>
      </c>
      <c r="F494" s="240" t="n">
        <v>4980</v>
      </c>
      <c r="G494" s="229"/>
      <c r="H494" s="229"/>
      <c r="I494" s="248"/>
      <c r="J494" s="169" t="n">
        <v>49300</v>
      </c>
      <c r="K494" s="174"/>
      <c r="L494" s="174"/>
      <c r="M494" s="244" t="n">
        <v>49300</v>
      </c>
      <c r="N494" s="244"/>
      <c r="O494" s="244"/>
      <c r="P494" s="244" t="n">
        <v>4930</v>
      </c>
      <c r="Q494" s="247"/>
      <c r="R494" s="247"/>
      <c r="S494" s="247"/>
      <c r="T494" s="247"/>
      <c r="U494" s="247"/>
    </row>
    <row r="495" customFormat="false" ht="15.75" hidden="false" customHeight="false" outlineLevel="0" collapsed="false">
      <c r="A495" s="229"/>
      <c r="B495" s="229"/>
      <c r="C495" s="229"/>
      <c r="D495" s="240" t="n">
        <v>495</v>
      </c>
      <c r="E495" s="241" t="n">
        <v>504</v>
      </c>
      <c r="F495" s="240" t="n">
        <v>4990</v>
      </c>
      <c r="G495" s="229"/>
      <c r="H495" s="229"/>
      <c r="I495" s="248"/>
      <c r="J495" s="169" t="n">
        <v>49400</v>
      </c>
      <c r="K495" s="174"/>
      <c r="L495" s="174"/>
      <c r="M495" s="244" t="n">
        <v>49400</v>
      </c>
      <c r="N495" s="244"/>
      <c r="O495" s="244"/>
      <c r="P495" s="244" t="n">
        <v>4940</v>
      </c>
      <c r="Q495" s="247"/>
      <c r="R495" s="247"/>
      <c r="S495" s="247"/>
      <c r="T495" s="247"/>
      <c r="U495" s="247"/>
    </row>
    <row r="496" customFormat="false" ht="15.75" hidden="false" customHeight="false" outlineLevel="0" collapsed="false">
      <c r="A496" s="229"/>
      <c r="B496" s="229"/>
      <c r="C496" s="229"/>
      <c r="D496" s="240" t="n">
        <v>496</v>
      </c>
      <c r="E496" s="241" t="n">
        <v>505</v>
      </c>
      <c r="F496" s="240" t="n">
        <v>5000</v>
      </c>
      <c r="G496" s="229"/>
      <c r="H496" s="229"/>
      <c r="I496" s="248"/>
      <c r="J496" s="169" t="n">
        <v>49500</v>
      </c>
      <c r="K496" s="174"/>
      <c r="L496" s="174"/>
      <c r="M496" s="244" t="n">
        <v>49500</v>
      </c>
      <c r="N496" s="244"/>
      <c r="O496" s="244"/>
      <c r="P496" s="244" t="n">
        <v>4950</v>
      </c>
      <c r="Q496" s="247"/>
      <c r="R496" s="247"/>
      <c r="S496" s="247"/>
      <c r="T496" s="247"/>
      <c r="U496" s="247"/>
    </row>
    <row r="497" customFormat="false" ht="15.75" hidden="false" customHeight="false" outlineLevel="0" collapsed="false">
      <c r="A497" s="229"/>
      <c r="B497" s="229"/>
      <c r="C497" s="229"/>
      <c r="D497" s="240" t="n">
        <v>497</v>
      </c>
      <c r="E497" s="241" t="n">
        <v>506</v>
      </c>
      <c r="F497" s="240" t="n">
        <v>5010</v>
      </c>
      <c r="G497" s="229"/>
      <c r="H497" s="229"/>
      <c r="I497" s="248"/>
      <c r="J497" s="169" t="n">
        <v>49600</v>
      </c>
      <c r="K497" s="174"/>
      <c r="L497" s="174"/>
      <c r="M497" s="244" t="n">
        <v>49600</v>
      </c>
      <c r="N497" s="244"/>
      <c r="O497" s="244"/>
      <c r="P497" s="244" t="n">
        <v>4960</v>
      </c>
      <c r="Q497" s="247"/>
      <c r="R497" s="247"/>
      <c r="S497" s="247"/>
      <c r="T497" s="247"/>
      <c r="U497" s="247"/>
    </row>
    <row r="498" customFormat="false" ht="15.75" hidden="false" customHeight="false" outlineLevel="0" collapsed="false">
      <c r="A498" s="229"/>
      <c r="B498" s="229"/>
      <c r="C498" s="229"/>
      <c r="D498" s="240" t="n">
        <v>498</v>
      </c>
      <c r="E498" s="241" t="n">
        <v>507</v>
      </c>
      <c r="F498" s="240" t="n">
        <v>5020</v>
      </c>
      <c r="G498" s="229"/>
      <c r="H498" s="229"/>
      <c r="I498" s="248"/>
      <c r="J498" s="169" t="n">
        <v>49700</v>
      </c>
      <c r="K498" s="174"/>
      <c r="L498" s="174"/>
      <c r="M498" s="244" t="n">
        <v>49700</v>
      </c>
      <c r="N498" s="244"/>
      <c r="O498" s="244"/>
      <c r="P498" s="244" t="n">
        <v>4970</v>
      </c>
      <c r="Q498" s="247"/>
      <c r="R498" s="247"/>
      <c r="S498" s="247"/>
      <c r="T498" s="247"/>
      <c r="U498" s="247"/>
    </row>
    <row r="499" customFormat="false" ht="15.75" hidden="false" customHeight="false" outlineLevel="0" collapsed="false">
      <c r="A499" s="229"/>
      <c r="B499" s="229"/>
      <c r="C499" s="229"/>
      <c r="D499" s="240" t="n">
        <v>499</v>
      </c>
      <c r="E499" s="241" t="n">
        <v>508</v>
      </c>
      <c r="F499" s="240" t="n">
        <v>5030</v>
      </c>
      <c r="G499" s="229"/>
      <c r="H499" s="229"/>
      <c r="I499" s="248"/>
      <c r="J499" s="169" t="n">
        <v>49800</v>
      </c>
      <c r="K499" s="174"/>
      <c r="L499" s="174"/>
      <c r="M499" s="244" t="n">
        <v>49800</v>
      </c>
      <c r="N499" s="244"/>
      <c r="O499" s="244"/>
      <c r="P499" s="244" t="n">
        <v>4980</v>
      </c>
      <c r="Q499" s="247"/>
      <c r="R499" s="247"/>
      <c r="S499" s="247"/>
      <c r="T499" s="247"/>
      <c r="U499" s="247"/>
    </row>
    <row r="500" customFormat="false" ht="15.75" hidden="false" customHeight="false" outlineLevel="0" collapsed="false">
      <c r="A500" s="229"/>
      <c r="B500" s="229"/>
      <c r="C500" s="229"/>
      <c r="D500" s="240" t="n">
        <v>500</v>
      </c>
      <c r="E500" s="241" t="n">
        <v>509</v>
      </c>
      <c r="F500" s="240" t="n">
        <v>5040</v>
      </c>
      <c r="G500" s="229"/>
      <c r="H500" s="229"/>
      <c r="I500" s="248"/>
      <c r="J500" s="169" t="n">
        <v>49900</v>
      </c>
      <c r="K500" s="174"/>
      <c r="L500" s="174"/>
      <c r="M500" s="244" t="n">
        <v>49900</v>
      </c>
      <c r="N500" s="244"/>
      <c r="O500" s="244"/>
      <c r="P500" s="244" t="n">
        <v>4990</v>
      </c>
      <c r="Q500" s="247"/>
      <c r="R500" s="247"/>
      <c r="S500" s="247"/>
      <c r="T500" s="247"/>
      <c r="U500" s="247"/>
    </row>
    <row r="501" customFormat="false" ht="15.75" hidden="false" customHeight="false" outlineLevel="0" collapsed="false">
      <c r="A501" s="229"/>
      <c r="B501" s="229"/>
      <c r="C501" s="229"/>
      <c r="D501" s="240" t="n">
        <v>501</v>
      </c>
      <c r="E501" s="241" t="n">
        <v>510</v>
      </c>
      <c r="F501" s="240" t="n">
        <v>5050</v>
      </c>
      <c r="G501" s="229"/>
      <c r="H501" s="229"/>
      <c r="I501" s="248"/>
      <c r="J501" s="169" t="n">
        <v>50000</v>
      </c>
      <c r="K501" s="174"/>
      <c r="L501" s="174"/>
      <c r="M501" s="244" t="n">
        <v>50000</v>
      </c>
      <c r="N501" s="244"/>
      <c r="O501" s="244"/>
      <c r="P501" s="244" t="n">
        <v>5000</v>
      </c>
      <c r="Q501" s="247"/>
      <c r="R501" s="247"/>
      <c r="S501" s="247"/>
      <c r="T501" s="247"/>
      <c r="U501" s="247"/>
    </row>
    <row r="502" customFormat="false" ht="15.75" hidden="false" customHeight="false" outlineLevel="0" collapsed="false">
      <c r="A502" s="229"/>
      <c r="B502" s="229"/>
      <c r="C502" s="229"/>
      <c r="D502" s="240" t="n">
        <v>502</v>
      </c>
      <c r="E502" s="241" t="n">
        <v>511</v>
      </c>
      <c r="F502" s="240" t="n">
        <v>5060</v>
      </c>
      <c r="G502" s="229"/>
      <c r="H502" s="229"/>
      <c r="I502" s="248"/>
      <c r="J502" s="169" t="n">
        <v>50100</v>
      </c>
      <c r="K502" s="174"/>
      <c r="L502" s="174"/>
      <c r="M502" s="244" t="n">
        <v>50100</v>
      </c>
      <c r="N502" s="244"/>
      <c r="O502" s="244"/>
      <c r="P502" s="244" t="n">
        <v>5010</v>
      </c>
      <c r="Q502" s="247"/>
      <c r="R502" s="247"/>
      <c r="S502" s="247"/>
      <c r="T502" s="247"/>
      <c r="U502" s="247"/>
    </row>
    <row r="503" customFormat="false" ht="15.75" hidden="false" customHeight="false" outlineLevel="0" collapsed="false">
      <c r="A503" s="229"/>
      <c r="B503" s="229"/>
      <c r="C503" s="229"/>
      <c r="D503" s="240" t="n">
        <v>503</v>
      </c>
      <c r="E503" s="241" t="n">
        <v>512</v>
      </c>
      <c r="F503" s="240" t="n">
        <v>5070</v>
      </c>
      <c r="G503" s="229"/>
      <c r="H503" s="229"/>
      <c r="I503" s="248"/>
      <c r="J503" s="169" t="n">
        <v>50200</v>
      </c>
      <c r="K503" s="174"/>
      <c r="L503" s="174"/>
      <c r="M503" s="244" t="n">
        <v>50200</v>
      </c>
      <c r="N503" s="244"/>
      <c r="O503" s="244"/>
      <c r="P503" s="244" t="n">
        <v>5020</v>
      </c>
      <c r="Q503" s="247"/>
      <c r="R503" s="247"/>
      <c r="S503" s="247"/>
      <c r="T503" s="247"/>
      <c r="U503" s="247"/>
    </row>
    <row r="504" customFormat="false" ht="15.75" hidden="false" customHeight="false" outlineLevel="0" collapsed="false">
      <c r="A504" s="229"/>
      <c r="B504" s="229"/>
      <c r="C504" s="229"/>
      <c r="D504" s="240" t="n">
        <v>504</v>
      </c>
      <c r="E504" s="241" t="n">
        <v>513</v>
      </c>
      <c r="F504" s="240" t="n">
        <v>5080</v>
      </c>
      <c r="G504" s="229"/>
      <c r="H504" s="229"/>
      <c r="I504" s="248"/>
      <c r="J504" s="169" t="n">
        <v>50300</v>
      </c>
      <c r="K504" s="174"/>
      <c r="L504" s="174"/>
      <c r="M504" s="244" t="n">
        <v>50300</v>
      </c>
      <c r="N504" s="244"/>
      <c r="O504" s="244"/>
      <c r="P504" s="244" t="n">
        <v>5030</v>
      </c>
      <c r="Q504" s="247"/>
      <c r="R504" s="247"/>
      <c r="S504" s="247"/>
      <c r="T504" s="247"/>
      <c r="U504" s="247"/>
    </row>
    <row r="505" customFormat="false" ht="15.75" hidden="false" customHeight="false" outlineLevel="0" collapsed="false">
      <c r="A505" s="229"/>
      <c r="B505" s="229"/>
      <c r="C505" s="229"/>
      <c r="D505" s="240" t="n">
        <v>505</v>
      </c>
      <c r="E505" s="241" t="n">
        <v>514</v>
      </c>
      <c r="F505" s="240" t="n">
        <v>5090</v>
      </c>
      <c r="G505" s="229"/>
      <c r="H505" s="229"/>
      <c r="I505" s="248"/>
      <c r="J505" s="169" t="n">
        <v>50400</v>
      </c>
      <c r="K505" s="174"/>
      <c r="L505" s="174"/>
      <c r="M505" s="244" t="n">
        <v>50400</v>
      </c>
      <c r="N505" s="244"/>
      <c r="O505" s="244"/>
      <c r="P505" s="244" t="n">
        <v>5040</v>
      </c>
      <c r="Q505" s="247"/>
      <c r="R505" s="247"/>
      <c r="S505" s="247"/>
      <c r="T505" s="247"/>
      <c r="U505" s="247"/>
    </row>
    <row r="506" customFormat="false" ht="15.75" hidden="false" customHeight="false" outlineLevel="0" collapsed="false">
      <c r="A506" s="229"/>
      <c r="B506" s="229"/>
      <c r="C506" s="229"/>
      <c r="D506" s="240" t="n">
        <v>506</v>
      </c>
      <c r="E506" s="241" t="n">
        <v>515</v>
      </c>
      <c r="F506" s="240" t="n">
        <v>5100</v>
      </c>
      <c r="G506" s="229"/>
      <c r="H506" s="229"/>
      <c r="I506" s="248"/>
      <c r="J506" s="169" t="n">
        <v>50500</v>
      </c>
      <c r="K506" s="174"/>
      <c r="L506" s="174"/>
      <c r="M506" s="244" t="n">
        <v>50500</v>
      </c>
      <c r="N506" s="244"/>
      <c r="O506" s="244"/>
      <c r="P506" s="244" t="n">
        <v>5050</v>
      </c>
      <c r="Q506" s="247"/>
      <c r="R506" s="247"/>
      <c r="S506" s="247"/>
      <c r="T506" s="247"/>
      <c r="U506" s="247"/>
    </row>
    <row r="507" customFormat="false" ht="15.75" hidden="false" customHeight="false" outlineLevel="0" collapsed="false">
      <c r="A507" s="229"/>
      <c r="B507" s="229"/>
      <c r="C507" s="229"/>
      <c r="D507" s="240" t="n">
        <v>507</v>
      </c>
      <c r="E507" s="241" t="n">
        <v>516</v>
      </c>
      <c r="F507" s="240" t="n">
        <v>5110</v>
      </c>
      <c r="G507" s="229"/>
      <c r="H507" s="229"/>
      <c r="I507" s="248"/>
      <c r="J507" s="169" t="n">
        <v>50600</v>
      </c>
      <c r="K507" s="174"/>
      <c r="L507" s="174"/>
      <c r="M507" s="244" t="n">
        <v>50600</v>
      </c>
      <c r="N507" s="244"/>
      <c r="O507" s="244"/>
      <c r="P507" s="244" t="n">
        <v>5060</v>
      </c>
      <c r="Q507" s="247"/>
      <c r="R507" s="247"/>
      <c r="S507" s="247"/>
      <c r="T507" s="247"/>
      <c r="U507" s="247"/>
    </row>
    <row r="508" customFormat="false" ht="15.75" hidden="false" customHeight="false" outlineLevel="0" collapsed="false">
      <c r="A508" s="229"/>
      <c r="B508" s="229"/>
      <c r="C508" s="229"/>
      <c r="D508" s="240" t="n">
        <v>508</v>
      </c>
      <c r="E508" s="241" t="n">
        <v>517</v>
      </c>
      <c r="F508" s="240" t="n">
        <v>5120</v>
      </c>
      <c r="G508" s="229"/>
      <c r="H508" s="229"/>
      <c r="I508" s="248"/>
      <c r="J508" s="169" t="n">
        <v>50700</v>
      </c>
      <c r="K508" s="174"/>
      <c r="L508" s="174"/>
      <c r="M508" s="244" t="n">
        <v>50700</v>
      </c>
      <c r="N508" s="244"/>
      <c r="O508" s="244"/>
      <c r="P508" s="244" t="n">
        <v>5070</v>
      </c>
      <c r="Q508" s="247"/>
      <c r="R508" s="247"/>
      <c r="S508" s="247"/>
      <c r="T508" s="247"/>
      <c r="U508" s="247"/>
    </row>
    <row r="509" customFormat="false" ht="15.75" hidden="false" customHeight="false" outlineLevel="0" collapsed="false">
      <c r="A509" s="229"/>
      <c r="B509" s="229"/>
      <c r="C509" s="229"/>
      <c r="D509" s="240" t="n">
        <v>509</v>
      </c>
      <c r="E509" s="241" t="n">
        <v>518</v>
      </c>
      <c r="F509" s="240" t="n">
        <v>5130</v>
      </c>
      <c r="G509" s="229"/>
      <c r="H509" s="229"/>
      <c r="I509" s="248"/>
      <c r="J509" s="169" t="n">
        <v>50800</v>
      </c>
      <c r="K509" s="174"/>
      <c r="L509" s="174"/>
      <c r="M509" s="244" t="n">
        <v>50800</v>
      </c>
      <c r="N509" s="244"/>
      <c r="O509" s="244"/>
      <c r="P509" s="244" t="n">
        <v>5080</v>
      </c>
      <c r="Q509" s="247"/>
      <c r="R509" s="247"/>
      <c r="S509" s="247"/>
      <c r="T509" s="247"/>
      <c r="U509" s="247"/>
    </row>
    <row r="510" customFormat="false" ht="15.75" hidden="false" customHeight="false" outlineLevel="0" collapsed="false">
      <c r="A510" s="229"/>
      <c r="B510" s="229"/>
      <c r="C510" s="229"/>
      <c r="D510" s="240" t="n">
        <v>510</v>
      </c>
      <c r="E510" s="241" t="n">
        <v>519</v>
      </c>
      <c r="F510" s="240" t="n">
        <v>5140</v>
      </c>
      <c r="G510" s="229"/>
      <c r="H510" s="229"/>
      <c r="I510" s="248"/>
      <c r="J510" s="169" t="n">
        <v>50900</v>
      </c>
      <c r="K510" s="174"/>
      <c r="L510" s="174"/>
      <c r="M510" s="244" t="n">
        <v>50900</v>
      </c>
      <c r="N510" s="244"/>
      <c r="O510" s="244"/>
      <c r="P510" s="244" t="n">
        <v>5090</v>
      </c>
      <c r="Q510" s="247"/>
      <c r="R510" s="247"/>
      <c r="S510" s="247"/>
      <c r="T510" s="247"/>
      <c r="U510" s="247"/>
    </row>
    <row r="511" customFormat="false" ht="15.75" hidden="false" customHeight="false" outlineLevel="0" collapsed="false">
      <c r="A511" s="229"/>
      <c r="B511" s="229"/>
      <c r="C511" s="229"/>
      <c r="D511" s="240" t="n">
        <v>511</v>
      </c>
      <c r="E511" s="241" t="n">
        <v>520</v>
      </c>
      <c r="F511" s="240" t="n">
        <v>5150</v>
      </c>
      <c r="G511" s="229"/>
      <c r="H511" s="229"/>
      <c r="I511" s="248"/>
      <c r="J511" s="169" t="n">
        <v>51000</v>
      </c>
      <c r="K511" s="174"/>
      <c r="L511" s="174"/>
      <c r="M511" s="244" t="n">
        <v>51000</v>
      </c>
      <c r="N511" s="244"/>
      <c r="O511" s="244"/>
      <c r="P511" s="244" t="n">
        <v>6000</v>
      </c>
      <c r="Q511" s="247"/>
      <c r="R511" s="247"/>
      <c r="S511" s="247"/>
      <c r="T511" s="247"/>
      <c r="U511" s="247"/>
    </row>
    <row r="512" customFormat="false" ht="15.75" hidden="false" customHeight="false" outlineLevel="0" collapsed="false">
      <c r="A512" s="229"/>
      <c r="B512" s="229"/>
      <c r="C512" s="229"/>
      <c r="D512" s="240" t="n">
        <v>512</v>
      </c>
      <c r="E512" s="241" t="n">
        <v>521</v>
      </c>
      <c r="F512" s="240" t="n">
        <v>5160</v>
      </c>
      <c r="G512" s="229"/>
      <c r="H512" s="229"/>
      <c r="I512" s="248"/>
      <c r="J512" s="169" t="n">
        <v>51100</v>
      </c>
      <c r="K512" s="174"/>
      <c r="L512" s="174"/>
      <c r="M512" s="244" t="n">
        <v>51100</v>
      </c>
      <c r="N512" s="244"/>
      <c r="O512" s="244"/>
      <c r="P512" s="244" t="n">
        <v>6010</v>
      </c>
      <c r="Q512" s="247"/>
      <c r="R512" s="247"/>
      <c r="S512" s="247"/>
      <c r="T512" s="247"/>
      <c r="U512" s="247"/>
    </row>
    <row r="513" customFormat="false" ht="15.75" hidden="false" customHeight="false" outlineLevel="0" collapsed="false">
      <c r="A513" s="229"/>
      <c r="B513" s="229"/>
      <c r="C513" s="229"/>
      <c r="D513" s="240" t="n">
        <v>513</v>
      </c>
      <c r="E513" s="241" t="n">
        <v>522</v>
      </c>
      <c r="F513" s="240" t="n">
        <v>5170</v>
      </c>
      <c r="G513" s="229"/>
      <c r="H513" s="229"/>
      <c r="I513" s="248"/>
      <c r="J513" s="169" t="n">
        <v>51200</v>
      </c>
      <c r="K513" s="174"/>
      <c r="L513" s="174"/>
      <c r="M513" s="244" t="n">
        <v>51200</v>
      </c>
      <c r="N513" s="244"/>
      <c r="O513" s="244"/>
      <c r="P513" s="244" t="n">
        <v>6020</v>
      </c>
      <c r="Q513" s="247"/>
      <c r="R513" s="247"/>
      <c r="S513" s="247"/>
      <c r="T513" s="247"/>
      <c r="U513" s="247"/>
    </row>
    <row r="514" customFormat="false" ht="15.75" hidden="false" customHeight="false" outlineLevel="0" collapsed="false">
      <c r="A514" s="229"/>
      <c r="B514" s="229"/>
      <c r="C514" s="229"/>
      <c r="D514" s="240" t="n">
        <v>514</v>
      </c>
      <c r="E514" s="241" t="n">
        <v>523</v>
      </c>
      <c r="F514" s="240" t="n">
        <v>5180</v>
      </c>
      <c r="G514" s="229"/>
      <c r="H514" s="229"/>
      <c r="I514" s="248"/>
      <c r="J514" s="169" t="n">
        <v>51300</v>
      </c>
      <c r="K514" s="174"/>
      <c r="L514" s="174"/>
      <c r="M514" s="244" t="n">
        <v>51300</v>
      </c>
      <c r="N514" s="244"/>
      <c r="O514" s="244"/>
      <c r="P514" s="244" t="n">
        <v>6030</v>
      </c>
      <c r="Q514" s="247"/>
      <c r="R514" s="247"/>
      <c r="S514" s="247"/>
      <c r="T514" s="247"/>
      <c r="U514" s="247"/>
    </row>
    <row r="515" customFormat="false" ht="15.75" hidden="false" customHeight="false" outlineLevel="0" collapsed="false">
      <c r="A515" s="229"/>
      <c r="B515" s="229"/>
      <c r="C515" s="229"/>
      <c r="D515" s="240" t="n">
        <v>515</v>
      </c>
      <c r="E515" s="241" t="n">
        <v>524</v>
      </c>
      <c r="F515" s="240" t="n">
        <v>5190</v>
      </c>
      <c r="G515" s="229"/>
      <c r="H515" s="229"/>
      <c r="I515" s="248"/>
      <c r="J515" s="169" t="n">
        <v>51400</v>
      </c>
      <c r="K515" s="174"/>
      <c r="L515" s="174"/>
      <c r="M515" s="244" t="n">
        <v>51400</v>
      </c>
      <c r="N515" s="244"/>
      <c r="O515" s="244"/>
      <c r="P515" s="244" t="n">
        <v>6040</v>
      </c>
      <c r="Q515" s="247"/>
      <c r="R515" s="247"/>
      <c r="S515" s="247"/>
      <c r="T515" s="247"/>
      <c r="U515" s="247"/>
    </row>
    <row r="516" customFormat="false" ht="15.75" hidden="false" customHeight="false" outlineLevel="0" collapsed="false">
      <c r="A516" s="229"/>
      <c r="B516" s="229"/>
      <c r="C516" s="229"/>
      <c r="D516" s="240" t="n">
        <v>516</v>
      </c>
      <c r="E516" s="241" t="n">
        <v>525</v>
      </c>
      <c r="F516" s="240" t="n">
        <v>5200</v>
      </c>
      <c r="G516" s="229"/>
      <c r="H516" s="229"/>
      <c r="I516" s="248"/>
      <c r="J516" s="169" t="n">
        <v>51500</v>
      </c>
      <c r="K516" s="174"/>
      <c r="L516" s="174"/>
      <c r="M516" s="244" t="n">
        <v>51500</v>
      </c>
      <c r="N516" s="244"/>
      <c r="O516" s="244"/>
      <c r="P516" s="244" t="n">
        <v>6050</v>
      </c>
      <c r="Q516" s="247"/>
      <c r="R516" s="247"/>
      <c r="S516" s="247"/>
      <c r="T516" s="247"/>
      <c r="U516" s="247"/>
    </row>
    <row r="517" customFormat="false" ht="15.75" hidden="false" customHeight="false" outlineLevel="0" collapsed="false">
      <c r="A517" s="229"/>
      <c r="B517" s="229"/>
      <c r="C517" s="229"/>
      <c r="D517" s="240" t="n">
        <v>517</v>
      </c>
      <c r="E517" s="241" t="n">
        <v>526</v>
      </c>
      <c r="F517" s="240" t="n">
        <v>5210</v>
      </c>
      <c r="G517" s="229"/>
      <c r="H517" s="229"/>
      <c r="I517" s="248"/>
      <c r="J517" s="169" t="n">
        <v>51600</v>
      </c>
      <c r="K517" s="174"/>
      <c r="L517" s="174"/>
      <c r="M517" s="244" t="n">
        <v>51600</v>
      </c>
      <c r="N517" s="244"/>
      <c r="O517" s="244"/>
      <c r="P517" s="244" t="n">
        <v>6060</v>
      </c>
      <c r="Q517" s="247"/>
      <c r="R517" s="247"/>
      <c r="S517" s="247"/>
      <c r="T517" s="247"/>
      <c r="U517" s="247"/>
    </row>
    <row r="518" customFormat="false" ht="15.75" hidden="false" customHeight="false" outlineLevel="0" collapsed="false">
      <c r="A518" s="229"/>
      <c r="B518" s="229"/>
      <c r="C518" s="229"/>
      <c r="D518" s="240" t="n">
        <v>518</v>
      </c>
      <c r="E518" s="241" t="n">
        <v>527</v>
      </c>
      <c r="F518" s="240" t="n">
        <v>5220</v>
      </c>
      <c r="G518" s="229"/>
      <c r="H518" s="229"/>
      <c r="I518" s="248"/>
      <c r="J518" s="169" t="n">
        <v>51700</v>
      </c>
      <c r="K518" s="174"/>
      <c r="L518" s="174"/>
      <c r="M518" s="244" t="n">
        <v>51700</v>
      </c>
      <c r="N518" s="244"/>
      <c r="O518" s="244"/>
      <c r="P518" s="244" t="n">
        <v>6070</v>
      </c>
      <c r="Q518" s="247"/>
      <c r="R518" s="247"/>
      <c r="S518" s="247"/>
      <c r="T518" s="247"/>
      <c r="U518" s="247"/>
    </row>
    <row r="519" customFormat="false" ht="15.75" hidden="false" customHeight="false" outlineLevel="0" collapsed="false">
      <c r="A519" s="229"/>
      <c r="B519" s="229"/>
      <c r="C519" s="229"/>
      <c r="D519" s="240" t="n">
        <v>519</v>
      </c>
      <c r="E519" s="241" t="n">
        <v>528</v>
      </c>
      <c r="F519" s="240" t="n">
        <v>5230</v>
      </c>
      <c r="G519" s="229"/>
      <c r="H519" s="229"/>
      <c r="I519" s="248"/>
      <c r="J519" s="169" t="n">
        <v>51800</v>
      </c>
      <c r="K519" s="174"/>
      <c r="L519" s="174"/>
      <c r="M519" s="244" t="n">
        <v>51800</v>
      </c>
      <c r="N519" s="244"/>
      <c r="O519" s="244"/>
      <c r="P519" s="244" t="n">
        <v>6080</v>
      </c>
      <c r="Q519" s="247"/>
      <c r="R519" s="247"/>
      <c r="S519" s="247"/>
      <c r="T519" s="247"/>
      <c r="U519" s="247"/>
    </row>
    <row r="520" customFormat="false" ht="15.75" hidden="false" customHeight="false" outlineLevel="0" collapsed="false">
      <c r="A520" s="229"/>
      <c r="B520" s="229"/>
      <c r="C520" s="229"/>
      <c r="D520" s="240" t="n">
        <v>520</v>
      </c>
      <c r="E520" s="241" t="n">
        <v>529</v>
      </c>
      <c r="F520" s="240" t="n">
        <v>5240</v>
      </c>
      <c r="G520" s="229"/>
      <c r="H520" s="229"/>
      <c r="I520" s="248"/>
      <c r="J520" s="169" t="n">
        <v>51900</v>
      </c>
      <c r="K520" s="174"/>
      <c r="L520" s="174"/>
      <c r="M520" s="244" t="n">
        <v>51900</v>
      </c>
      <c r="N520" s="244"/>
      <c r="O520" s="244"/>
      <c r="P520" s="244" t="n">
        <v>6090</v>
      </c>
      <c r="Q520" s="247"/>
      <c r="R520" s="247"/>
      <c r="S520" s="247"/>
      <c r="T520" s="247"/>
      <c r="U520" s="247"/>
    </row>
    <row r="521" customFormat="false" ht="15.75" hidden="false" customHeight="false" outlineLevel="0" collapsed="false">
      <c r="A521" s="229"/>
      <c r="B521" s="229"/>
      <c r="C521" s="229"/>
      <c r="D521" s="240" t="n">
        <v>521</v>
      </c>
      <c r="E521" s="241" t="n">
        <v>530</v>
      </c>
      <c r="F521" s="240" t="n">
        <v>5250</v>
      </c>
      <c r="G521" s="229"/>
      <c r="H521" s="229"/>
      <c r="I521" s="248"/>
      <c r="J521" s="169" t="n">
        <v>52000</v>
      </c>
      <c r="K521" s="174"/>
      <c r="L521" s="174"/>
      <c r="M521" s="244" t="n">
        <v>52000</v>
      </c>
      <c r="N521" s="244"/>
      <c r="O521" s="244"/>
      <c r="P521" s="244" t="n">
        <v>6100</v>
      </c>
      <c r="Q521" s="247"/>
      <c r="R521" s="247"/>
      <c r="S521" s="247"/>
      <c r="T521" s="247"/>
      <c r="U521" s="247"/>
    </row>
    <row r="522" customFormat="false" ht="15.75" hidden="false" customHeight="false" outlineLevel="0" collapsed="false">
      <c r="A522" s="229"/>
      <c r="B522" s="229"/>
      <c r="C522" s="229"/>
      <c r="D522" s="240" t="n">
        <v>522</v>
      </c>
      <c r="E522" s="241" t="n">
        <v>531</v>
      </c>
      <c r="F522" s="240" t="n">
        <v>5260</v>
      </c>
      <c r="G522" s="229"/>
      <c r="H522" s="229"/>
      <c r="I522" s="248"/>
      <c r="J522" s="169" t="n">
        <v>52100</v>
      </c>
      <c r="K522" s="174"/>
      <c r="L522" s="174"/>
      <c r="M522" s="244" t="n">
        <v>52100</v>
      </c>
      <c r="N522" s="244"/>
      <c r="O522" s="244"/>
      <c r="P522" s="244" t="n">
        <v>6110</v>
      </c>
      <c r="Q522" s="247"/>
      <c r="R522" s="247"/>
      <c r="S522" s="247"/>
      <c r="T522" s="247"/>
      <c r="U522" s="247"/>
    </row>
    <row r="523" customFormat="false" ht="15.75" hidden="false" customHeight="false" outlineLevel="0" collapsed="false">
      <c r="A523" s="229"/>
      <c r="B523" s="229"/>
      <c r="C523" s="229"/>
      <c r="D523" s="240" t="n">
        <v>523</v>
      </c>
      <c r="E523" s="241" t="n">
        <v>532</v>
      </c>
      <c r="F523" s="240" t="n">
        <v>5270</v>
      </c>
      <c r="G523" s="229"/>
      <c r="H523" s="229"/>
      <c r="I523" s="248"/>
      <c r="J523" s="169" t="n">
        <v>52200</v>
      </c>
      <c r="K523" s="174"/>
      <c r="L523" s="174"/>
      <c r="M523" s="244" t="n">
        <v>52200</v>
      </c>
      <c r="N523" s="244"/>
      <c r="O523" s="244"/>
      <c r="P523" s="244" t="n">
        <v>6120</v>
      </c>
      <c r="Q523" s="247"/>
      <c r="R523" s="247"/>
      <c r="S523" s="247"/>
      <c r="T523" s="247"/>
      <c r="U523" s="247"/>
    </row>
    <row r="524" customFormat="false" ht="15.75" hidden="false" customHeight="false" outlineLevel="0" collapsed="false">
      <c r="A524" s="229"/>
      <c r="B524" s="229"/>
      <c r="C524" s="229"/>
      <c r="D524" s="240" t="n">
        <v>524</v>
      </c>
      <c r="E524" s="241" t="n">
        <v>533</v>
      </c>
      <c r="F524" s="240" t="n">
        <v>5280</v>
      </c>
      <c r="G524" s="229"/>
      <c r="H524" s="229"/>
      <c r="I524" s="248"/>
      <c r="J524" s="169" t="n">
        <v>52300</v>
      </c>
      <c r="K524" s="174"/>
      <c r="L524" s="174"/>
      <c r="M524" s="244" t="n">
        <v>52300</v>
      </c>
      <c r="N524" s="244"/>
      <c r="O524" s="244"/>
      <c r="P524" s="244" t="n">
        <v>6130</v>
      </c>
      <c r="Q524" s="247"/>
      <c r="R524" s="247"/>
      <c r="S524" s="247"/>
      <c r="T524" s="247"/>
      <c r="U524" s="247"/>
    </row>
    <row r="525" customFormat="false" ht="15.75" hidden="false" customHeight="false" outlineLevel="0" collapsed="false">
      <c r="A525" s="229"/>
      <c r="B525" s="229"/>
      <c r="C525" s="229"/>
      <c r="D525" s="240" t="n">
        <v>525</v>
      </c>
      <c r="E525" s="241" t="n">
        <v>534</v>
      </c>
      <c r="F525" s="240" t="n">
        <v>5290</v>
      </c>
      <c r="G525" s="229"/>
      <c r="H525" s="229"/>
      <c r="I525" s="248"/>
      <c r="J525" s="169" t="n">
        <v>52400</v>
      </c>
      <c r="K525" s="174"/>
      <c r="L525" s="174"/>
      <c r="M525" s="244" t="n">
        <v>52400</v>
      </c>
      <c r="N525" s="244"/>
      <c r="O525" s="244"/>
      <c r="P525" s="244" t="n">
        <v>6140</v>
      </c>
      <c r="Q525" s="247"/>
      <c r="R525" s="247"/>
      <c r="S525" s="247"/>
      <c r="T525" s="247"/>
      <c r="U525" s="247"/>
    </row>
    <row r="526" customFormat="false" ht="15.75" hidden="false" customHeight="false" outlineLevel="0" collapsed="false">
      <c r="A526" s="229"/>
      <c r="B526" s="229"/>
      <c r="C526" s="229"/>
      <c r="D526" s="240" t="n">
        <v>526</v>
      </c>
      <c r="E526" s="241" t="n">
        <v>535</v>
      </c>
      <c r="F526" s="240" t="n">
        <v>5300</v>
      </c>
      <c r="G526" s="229"/>
      <c r="H526" s="229"/>
      <c r="I526" s="248"/>
      <c r="J526" s="169" t="n">
        <v>52500</v>
      </c>
      <c r="K526" s="174"/>
      <c r="L526" s="174"/>
      <c r="M526" s="244" t="n">
        <v>52500</v>
      </c>
      <c r="N526" s="244"/>
      <c r="O526" s="244"/>
      <c r="P526" s="244" t="n">
        <v>6150</v>
      </c>
      <c r="Q526" s="247"/>
      <c r="R526" s="247"/>
      <c r="S526" s="247"/>
      <c r="T526" s="247"/>
      <c r="U526" s="247"/>
    </row>
    <row r="527" customFormat="false" ht="15.75" hidden="false" customHeight="false" outlineLevel="0" collapsed="false">
      <c r="A527" s="229"/>
      <c r="B527" s="229"/>
      <c r="C527" s="229"/>
      <c r="D527" s="240" t="n">
        <v>527</v>
      </c>
      <c r="E527" s="241" t="n">
        <v>536</v>
      </c>
      <c r="F527" s="240" t="n">
        <v>5310</v>
      </c>
      <c r="G527" s="229"/>
      <c r="H527" s="229"/>
      <c r="I527" s="248"/>
      <c r="J527" s="169" t="n">
        <v>52600</v>
      </c>
      <c r="K527" s="174"/>
      <c r="L527" s="174"/>
      <c r="M527" s="244" t="n">
        <v>52600</v>
      </c>
      <c r="N527" s="244"/>
      <c r="O527" s="244"/>
      <c r="P527" s="244" t="n">
        <v>6160</v>
      </c>
      <c r="Q527" s="247"/>
      <c r="R527" s="247"/>
      <c r="S527" s="247"/>
      <c r="T527" s="247"/>
      <c r="U527" s="247"/>
    </row>
    <row r="528" customFormat="false" ht="15.75" hidden="false" customHeight="false" outlineLevel="0" collapsed="false">
      <c r="A528" s="229"/>
      <c r="B528" s="229"/>
      <c r="C528" s="229"/>
      <c r="D528" s="240" t="n">
        <v>528</v>
      </c>
      <c r="E528" s="241" t="n">
        <v>537</v>
      </c>
      <c r="F528" s="240" t="n">
        <v>5320</v>
      </c>
      <c r="G528" s="229"/>
      <c r="H528" s="229"/>
      <c r="I528" s="248"/>
      <c r="J528" s="169" t="n">
        <v>52700</v>
      </c>
      <c r="K528" s="174"/>
      <c r="L528" s="174"/>
      <c r="M528" s="244" t="n">
        <v>52700</v>
      </c>
      <c r="N528" s="244"/>
      <c r="O528" s="244"/>
      <c r="P528" s="244" t="n">
        <v>6170</v>
      </c>
      <c r="Q528" s="247"/>
      <c r="R528" s="247"/>
      <c r="S528" s="247"/>
      <c r="T528" s="247"/>
      <c r="U528" s="247"/>
    </row>
    <row r="529" customFormat="false" ht="15.75" hidden="false" customHeight="false" outlineLevel="0" collapsed="false">
      <c r="A529" s="229"/>
      <c r="B529" s="229"/>
      <c r="C529" s="229"/>
      <c r="D529" s="240" t="n">
        <v>529</v>
      </c>
      <c r="E529" s="241" t="n">
        <v>538</v>
      </c>
      <c r="F529" s="240" t="n">
        <v>5330</v>
      </c>
      <c r="G529" s="229"/>
      <c r="H529" s="229"/>
      <c r="I529" s="248"/>
      <c r="J529" s="169" t="n">
        <v>52800</v>
      </c>
      <c r="K529" s="174"/>
      <c r="L529" s="174"/>
      <c r="M529" s="244" t="n">
        <v>52800</v>
      </c>
      <c r="N529" s="244"/>
      <c r="O529" s="244"/>
      <c r="P529" s="244" t="n">
        <v>6180</v>
      </c>
      <c r="Q529" s="247"/>
      <c r="R529" s="247"/>
      <c r="S529" s="247"/>
      <c r="T529" s="247"/>
      <c r="U529" s="247"/>
    </row>
    <row r="530" customFormat="false" ht="15.75" hidden="false" customHeight="false" outlineLevel="0" collapsed="false">
      <c r="A530" s="229"/>
      <c r="B530" s="229"/>
      <c r="C530" s="229"/>
      <c r="D530" s="240" t="n">
        <v>530</v>
      </c>
      <c r="E530" s="241" t="n">
        <v>539</v>
      </c>
      <c r="F530" s="240" t="n">
        <v>5340</v>
      </c>
      <c r="G530" s="229"/>
      <c r="H530" s="229"/>
      <c r="I530" s="248"/>
      <c r="J530" s="169" t="n">
        <v>52900</v>
      </c>
      <c r="K530" s="174"/>
      <c r="L530" s="174"/>
      <c r="M530" s="244" t="n">
        <v>52900</v>
      </c>
      <c r="N530" s="244"/>
      <c r="O530" s="244"/>
      <c r="P530" s="244" t="n">
        <v>6190</v>
      </c>
      <c r="Q530" s="247"/>
      <c r="R530" s="247"/>
      <c r="S530" s="247"/>
      <c r="T530" s="247"/>
      <c r="U530" s="247"/>
    </row>
    <row r="531" customFormat="false" ht="15.75" hidden="false" customHeight="false" outlineLevel="0" collapsed="false">
      <c r="A531" s="229"/>
      <c r="B531" s="229"/>
      <c r="C531" s="229"/>
      <c r="D531" s="240" t="n">
        <v>531</v>
      </c>
      <c r="E531" s="241" t="n">
        <v>540</v>
      </c>
      <c r="F531" s="240" t="n">
        <v>5350</v>
      </c>
      <c r="G531" s="229"/>
      <c r="H531" s="229"/>
      <c r="I531" s="248"/>
      <c r="J531" s="169" t="n">
        <v>53000</v>
      </c>
      <c r="K531" s="174"/>
      <c r="L531" s="174"/>
      <c r="M531" s="244" t="n">
        <v>53000</v>
      </c>
      <c r="N531" s="244"/>
      <c r="O531" s="244"/>
      <c r="P531" s="244" t="n">
        <v>6200</v>
      </c>
      <c r="Q531" s="247"/>
      <c r="R531" s="247"/>
      <c r="S531" s="247"/>
      <c r="T531" s="247"/>
      <c r="U531" s="247"/>
    </row>
    <row r="532" customFormat="false" ht="15.75" hidden="false" customHeight="false" outlineLevel="0" collapsed="false">
      <c r="A532" s="229"/>
      <c r="B532" s="229"/>
      <c r="C532" s="229"/>
      <c r="D532" s="240" t="n">
        <v>532</v>
      </c>
      <c r="E532" s="241" t="n">
        <v>541</v>
      </c>
      <c r="F532" s="240" t="n">
        <v>5360</v>
      </c>
      <c r="G532" s="229"/>
      <c r="H532" s="229"/>
      <c r="I532" s="248"/>
      <c r="J532" s="169" t="n">
        <v>53100</v>
      </c>
      <c r="K532" s="174"/>
      <c r="L532" s="174"/>
      <c r="M532" s="244" t="n">
        <v>53100</v>
      </c>
      <c r="N532" s="244"/>
      <c r="O532" s="244"/>
      <c r="P532" s="244" t="n">
        <v>6210</v>
      </c>
      <c r="Q532" s="247"/>
      <c r="R532" s="247"/>
      <c r="S532" s="247"/>
      <c r="T532" s="247"/>
      <c r="U532" s="247"/>
    </row>
    <row r="533" customFormat="false" ht="15.75" hidden="false" customHeight="false" outlineLevel="0" collapsed="false">
      <c r="A533" s="229"/>
      <c r="B533" s="229"/>
      <c r="C533" s="229"/>
      <c r="D533" s="240" t="n">
        <v>533</v>
      </c>
      <c r="E533" s="241" t="n">
        <v>542</v>
      </c>
      <c r="F533" s="240" t="n">
        <v>5370</v>
      </c>
      <c r="G533" s="229"/>
      <c r="H533" s="229"/>
      <c r="I533" s="248"/>
      <c r="J533" s="169" t="n">
        <v>53200</v>
      </c>
      <c r="K533" s="174"/>
      <c r="L533" s="174"/>
      <c r="M533" s="244" t="n">
        <v>53200</v>
      </c>
      <c r="N533" s="244"/>
      <c r="O533" s="244"/>
      <c r="P533" s="244" t="n">
        <v>6220</v>
      </c>
      <c r="Q533" s="247"/>
      <c r="R533" s="247"/>
      <c r="S533" s="247"/>
      <c r="T533" s="247"/>
      <c r="U533" s="247"/>
    </row>
    <row r="534" customFormat="false" ht="15.75" hidden="false" customHeight="false" outlineLevel="0" collapsed="false">
      <c r="A534" s="229"/>
      <c r="B534" s="229"/>
      <c r="C534" s="229"/>
      <c r="D534" s="240" t="n">
        <v>534</v>
      </c>
      <c r="E534" s="241" t="n">
        <v>543</v>
      </c>
      <c r="F534" s="240" t="n">
        <v>5380</v>
      </c>
      <c r="G534" s="229"/>
      <c r="H534" s="229"/>
      <c r="I534" s="248"/>
      <c r="J534" s="169" t="n">
        <v>53300</v>
      </c>
      <c r="K534" s="174"/>
      <c r="L534" s="174"/>
      <c r="M534" s="244" t="n">
        <v>53300</v>
      </c>
      <c r="N534" s="244"/>
      <c r="O534" s="244"/>
      <c r="P534" s="244" t="n">
        <v>6230</v>
      </c>
      <c r="Q534" s="247"/>
      <c r="R534" s="247"/>
      <c r="S534" s="247"/>
      <c r="T534" s="247"/>
      <c r="U534" s="247"/>
    </row>
    <row r="535" customFormat="false" ht="15.75" hidden="false" customHeight="false" outlineLevel="0" collapsed="false">
      <c r="A535" s="229"/>
      <c r="B535" s="229"/>
      <c r="C535" s="229"/>
      <c r="D535" s="240" t="n">
        <v>535</v>
      </c>
      <c r="E535" s="241" t="n">
        <v>544</v>
      </c>
      <c r="F535" s="240" t="n">
        <v>5390</v>
      </c>
      <c r="G535" s="229"/>
      <c r="H535" s="229"/>
      <c r="I535" s="248"/>
      <c r="J535" s="169" t="n">
        <v>53400</v>
      </c>
      <c r="K535" s="174"/>
      <c r="L535" s="174"/>
      <c r="M535" s="244" t="n">
        <v>53400</v>
      </c>
      <c r="N535" s="244"/>
      <c r="O535" s="244"/>
      <c r="P535" s="244" t="n">
        <v>6240</v>
      </c>
      <c r="Q535" s="247"/>
      <c r="R535" s="247"/>
      <c r="S535" s="247"/>
      <c r="T535" s="247"/>
      <c r="U535" s="247"/>
    </row>
    <row r="536" customFormat="false" ht="15.75" hidden="false" customHeight="false" outlineLevel="0" collapsed="false">
      <c r="A536" s="229"/>
      <c r="B536" s="229"/>
      <c r="C536" s="229"/>
      <c r="D536" s="240" t="n">
        <v>536</v>
      </c>
      <c r="E536" s="241" t="n">
        <v>545</v>
      </c>
      <c r="F536" s="240" t="n">
        <v>5400</v>
      </c>
      <c r="G536" s="229"/>
      <c r="H536" s="229"/>
      <c r="I536" s="248"/>
      <c r="J536" s="169" t="n">
        <v>53500</v>
      </c>
      <c r="K536" s="174"/>
      <c r="L536" s="174"/>
      <c r="M536" s="244" t="n">
        <v>53500</v>
      </c>
      <c r="N536" s="244"/>
      <c r="O536" s="244"/>
      <c r="P536" s="244" t="n">
        <v>6250</v>
      </c>
      <c r="Q536" s="247"/>
      <c r="R536" s="247"/>
      <c r="S536" s="247"/>
      <c r="T536" s="247"/>
      <c r="U536" s="247"/>
    </row>
    <row r="537" customFormat="false" ht="15.75" hidden="false" customHeight="false" outlineLevel="0" collapsed="false">
      <c r="A537" s="229"/>
      <c r="B537" s="229"/>
      <c r="C537" s="229"/>
      <c r="D537" s="240" t="n">
        <v>537</v>
      </c>
      <c r="E537" s="241" t="n">
        <v>546</v>
      </c>
      <c r="F537" s="240" t="n">
        <v>5410</v>
      </c>
      <c r="G537" s="229"/>
      <c r="H537" s="229"/>
      <c r="I537" s="248"/>
      <c r="J537" s="169" t="n">
        <v>53600</v>
      </c>
      <c r="K537" s="174"/>
      <c r="L537" s="174"/>
      <c r="M537" s="244" t="n">
        <v>53600</v>
      </c>
      <c r="N537" s="244"/>
      <c r="O537" s="244"/>
      <c r="P537" s="244" t="n">
        <v>6260</v>
      </c>
      <c r="Q537" s="247"/>
      <c r="R537" s="247"/>
      <c r="S537" s="247"/>
      <c r="T537" s="247"/>
      <c r="U537" s="247"/>
    </row>
    <row r="538" customFormat="false" ht="15.75" hidden="false" customHeight="false" outlineLevel="0" collapsed="false">
      <c r="A538" s="229"/>
      <c r="B538" s="229"/>
      <c r="C538" s="229"/>
      <c r="D538" s="240" t="n">
        <v>538</v>
      </c>
      <c r="E538" s="241" t="n">
        <v>547</v>
      </c>
      <c r="F538" s="240" t="n">
        <v>5420</v>
      </c>
      <c r="G538" s="229"/>
      <c r="H538" s="229"/>
      <c r="I538" s="248"/>
      <c r="J538" s="169" t="n">
        <v>53700</v>
      </c>
      <c r="K538" s="174"/>
      <c r="L538" s="174"/>
      <c r="M538" s="244" t="n">
        <v>53700</v>
      </c>
      <c r="N538" s="244"/>
      <c r="O538" s="244"/>
      <c r="P538" s="244" t="n">
        <v>6270</v>
      </c>
      <c r="Q538" s="247"/>
      <c r="R538" s="247"/>
      <c r="S538" s="247"/>
      <c r="T538" s="247"/>
      <c r="U538" s="247"/>
    </row>
    <row r="539" customFormat="false" ht="15.75" hidden="false" customHeight="false" outlineLevel="0" collapsed="false">
      <c r="A539" s="174"/>
      <c r="B539" s="174"/>
      <c r="C539" s="174"/>
      <c r="D539" s="240" t="n">
        <v>539</v>
      </c>
      <c r="E539" s="174"/>
      <c r="F539" s="240" t="n">
        <v>5430</v>
      </c>
      <c r="G539" s="174"/>
      <c r="H539" s="174"/>
      <c r="I539" s="248"/>
      <c r="J539" s="169" t="n">
        <v>53800</v>
      </c>
      <c r="K539" s="174"/>
      <c r="L539" s="174"/>
      <c r="M539" s="244" t="n">
        <v>53800</v>
      </c>
      <c r="N539" s="244"/>
      <c r="O539" s="244"/>
      <c r="P539" s="244" t="n">
        <v>6280</v>
      </c>
      <c r="Q539" s="247"/>
      <c r="R539" s="247"/>
      <c r="S539" s="247"/>
      <c r="T539" s="247"/>
      <c r="U539" s="247"/>
    </row>
    <row r="540" customFormat="false" ht="15.75" hidden="false" customHeight="false" outlineLevel="0" collapsed="false">
      <c r="A540" s="174"/>
      <c r="B540" s="174"/>
      <c r="C540" s="174"/>
      <c r="D540" s="240" t="n">
        <v>540</v>
      </c>
      <c r="E540" s="174"/>
      <c r="F540" s="240" t="n">
        <v>5440</v>
      </c>
      <c r="G540" s="174"/>
      <c r="H540" s="174"/>
      <c r="I540" s="248"/>
      <c r="J540" s="169" t="n">
        <v>53900</v>
      </c>
      <c r="K540" s="174"/>
      <c r="L540" s="174"/>
      <c r="M540" s="244" t="n">
        <v>53900</v>
      </c>
      <c r="N540" s="244"/>
      <c r="O540" s="244"/>
      <c r="P540" s="244" t="n">
        <v>6290</v>
      </c>
      <c r="Q540" s="247"/>
      <c r="R540" s="247"/>
      <c r="S540" s="247"/>
      <c r="T540" s="247"/>
      <c r="U540" s="247"/>
    </row>
    <row r="541" customFormat="false" ht="15.75" hidden="false" customHeight="false" outlineLevel="0" collapsed="false">
      <c r="A541" s="174"/>
      <c r="B541" s="174"/>
      <c r="C541" s="174"/>
      <c r="D541" s="240" t="n">
        <v>541</v>
      </c>
      <c r="E541" s="174"/>
      <c r="F541" s="240" t="n">
        <v>5450</v>
      </c>
      <c r="G541" s="174"/>
      <c r="H541" s="174"/>
      <c r="I541" s="248"/>
      <c r="J541" s="169" t="n">
        <v>54000</v>
      </c>
      <c r="K541" s="174"/>
      <c r="L541" s="174"/>
      <c r="M541" s="244" t="n">
        <v>54000</v>
      </c>
      <c r="N541" s="244"/>
      <c r="O541" s="244"/>
      <c r="P541" s="244" t="n">
        <v>6300</v>
      </c>
      <c r="Q541" s="247"/>
      <c r="R541" s="247"/>
      <c r="S541" s="247"/>
      <c r="T541" s="247"/>
      <c r="U541" s="247"/>
    </row>
    <row r="542" customFormat="false" ht="15.75" hidden="false" customHeight="false" outlineLevel="0" collapsed="false">
      <c r="A542" s="174"/>
      <c r="B542" s="174"/>
      <c r="C542" s="174"/>
      <c r="D542" s="240" t="n">
        <v>542</v>
      </c>
      <c r="E542" s="174"/>
      <c r="F542" s="240" t="n">
        <v>5460</v>
      </c>
      <c r="G542" s="174"/>
      <c r="H542" s="174"/>
      <c r="I542" s="248"/>
      <c r="J542" s="169" t="n">
        <v>54100</v>
      </c>
      <c r="K542" s="174"/>
      <c r="L542" s="174"/>
      <c r="M542" s="244" t="n">
        <v>54100</v>
      </c>
      <c r="N542" s="244"/>
      <c r="O542" s="244"/>
      <c r="P542" s="244" t="n">
        <v>6310</v>
      </c>
      <c r="Q542" s="247"/>
      <c r="R542" s="247"/>
      <c r="S542" s="247"/>
      <c r="T542" s="247"/>
      <c r="U542" s="247"/>
    </row>
    <row r="543" customFormat="false" ht="15.75" hidden="false" customHeight="false" outlineLevel="0" collapsed="false">
      <c r="A543" s="174"/>
      <c r="B543" s="174"/>
      <c r="C543" s="174"/>
      <c r="D543" s="240" t="n">
        <v>543</v>
      </c>
      <c r="E543" s="174"/>
      <c r="F543" s="240" t="n">
        <v>5470</v>
      </c>
      <c r="G543" s="174"/>
      <c r="H543" s="174"/>
      <c r="I543" s="248"/>
      <c r="J543" s="169" t="n">
        <v>54200</v>
      </c>
      <c r="K543" s="174"/>
      <c r="L543" s="174"/>
      <c r="M543" s="244" t="n">
        <v>54200</v>
      </c>
      <c r="N543" s="244"/>
      <c r="O543" s="244"/>
      <c r="P543" s="244" t="n">
        <v>6320</v>
      </c>
      <c r="Q543" s="247"/>
      <c r="R543" s="247"/>
      <c r="S543" s="247"/>
      <c r="T543" s="247"/>
      <c r="U543" s="247"/>
    </row>
    <row r="544" customFormat="false" ht="15.75" hidden="false" customHeight="false" outlineLevel="0" collapsed="false">
      <c r="A544" s="174"/>
      <c r="B544" s="174"/>
      <c r="C544" s="174"/>
      <c r="D544" s="240" t="n">
        <v>544</v>
      </c>
      <c r="E544" s="174"/>
      <c r="F544" s="240" t="n">
        <v>5480</v>
      </c>
      <c r="G544" s="174"/>
      <c r="H544" s="174"/>
      <c r="I544" s="248"/>
      <c r="J544" s="169" t="n">
        <v>54300</v>
      </c>
      <c r="K544" s="174"/>
      <c r="L544" s="174"/>
      <c r="M544" s="244" t="n">
        <v>54300</v>
      </c>
      <c r="N544" s="244"/>
      <c r="O544" s="244"/>
      <c r="P544" s="244" t="n">
        <v>6330</v>
      </c>
      <c r="Q544" s="247"/>
      <c r="R544" s="247"/>
      <c r="S544" s="247"/>
      <c r="T544" s="247"/>
      <c r="U544" s="247"/>
    </row>
    <row r="545" customFormat="false" ht="15.75" hidden="false" customHeight="false" outlineLevel="0" collapsed="false">
      <c r="A545" s="174"/>
      <c r="B545" s="174"/>
      <c r="C545" s="174"/>
      <c r="D545" s="240" t="n">
        <v>545</v>
      </c>
      <c r="E545" s="174"/>
      <c r="F545" s="240" t="n">
        <v>5490</v>
      </c>
      <c r="G545" s="174"/>
      <c r="H545" s="174"/>
      <c r="I545" s="248"/>
      <c r="J545" s="169" t="n">
        <v>54400</v>
      </c>
      <c r="K545" s="174"/>
      <c r="L545" s="174"/>
      <c r="M545" s="244" t="n">
        <v>54400</v>
      </c>
      <c r="N545" s="244"/>
      <c r="O545" s="244"/>
      <c r="P545" s="244" t="n">
        <v>6340</v>
      </c>
      <c r="Q545" s="247"/>
      <c r="R545" s="247"/>
      <c r="S545" s="247"/>
      <c r="T545" s="247"/>
      <c r="U545" s="247"/>
    </row>
    <row r="546" customFormat="false" ht="15.75" hidden="false" customHeight="false" outlineLevel="0" collapsed="false">
      <c r="A546" s="174"/>
      <c r="B546" s="174"/>
      <c r="C546" s="174"/>
      <c r="D546" s="240" t="n">
        <v>546</v>
      </c>
      <c r="E546" s="174"/>
      <c r="F546" s="240" t="n">
        <v>5500</v>
      </c>
      <c r="G546" s="174"/>
      <c r="H546" s="174"/>
      <c r="I546" s="248"/>
      <c r="J546" s="169" t="n">
        <v>54500</v>
      </c>
      <c r="K546" s="174"/>
      <c r="L546" s="174"/>
      <c r="M546" s="244" t="n">
        <v>54500</v>
      </c>
      <c r="N546" s="244"/>
      <c r="O546" s="244"/>
      <c r="P546" s="244" t="n">
        <v>6350</v>
      </c>
      <c r="Q546" s="247"/>
      <c r="R546" s="247"/>
      <c r="S546" s="247"/>
      <c r="T546" s="247"/>
      <c r="U546" s="247"/>
    </row>
    <row r="547" customFormat="false" ht="15.75" hidden="false" customHeight="false" outlineLevel="0" collapsed="false">
      <c r="A547" s="174"/>
      <c r="B547" s="174"/>
      <c r="C547" s="174"/>
      <c r="D547" s="240" t="n">
        <v>547</v>
      </c>
      <c r="E547" s="174"/>
      <c r="F547" s="240" t="n">
        <v>5510</v>
      </c>
      <c r="G547" s="174"/>
      <c r="H547" s="174"/>
      <c r="I547" s="248"/>
      <c r="J547" s="169" t="n">
        <v>54600</v>
      </c>
      <c r="K547" s="174"/>
      <c r="L547" s="174"/>
      <c r="M547" s="244" t="n">
        <v>54600</v>
      </c>
      <c r="N547" s="244"/>
      <c r="O547" s="244"/>
      <c r="P547" s="244" t="n">
        <v>6360</v>
      </c>
      <c r="Q547" s="247"/>
      <c r="R547" s="247"/>
      <c r="S547" s="247"/>
      <c r="T547" s="247"/>
      <c r="U547" s="247"/>
    </row>
    <row r="548" customFormat="false" ht="15.75" hidden="false" customHeight="false" outlineLevel="0" collapsed="false">
      <c r="A548" s="174"/>
      <c r="B548" s="174"/>
      <c r="C548" s="174"/>
      <c r="D548" s="240" t="n">
        <v>548</v>
      </c>
      <c r="E548" s="174"/>
      <c r="F548" s="240" t="n">
        <v>5520</v>
      </c>
      <c r="G548" s="174"/>
      <c r="H548" s="174"/>
      <c r="I548" s="248"/>
      <c r="J548" s="169" t="n">
        <v>54700</v>
      </c>
      <c r="K548" s="174"/>
      <c r="L548" s="174"/>
      <c r="M548" s="244" t="n">
        <v>54700</v>
      </c>
      <c r="N548" s="244"/>
      <c r="O548" s="244"/>
      <c r="P548" s="244" t="n">
        <v>6370</v>
      </c>
      <c r="Q548" s="247"/>
      <c r="R548" s="247"/>
      <c r="S548" s="247"/>
      <c r="T548" s="247"/>
      <c r="U548" s="247"/>
    </row>
    <row r="549" customFormat="false" ht="15.75" hidden="false" customHeight="false" outlineLevel="0" collapsed="false">
      <c r="A549" s="174"/>
      <c r="B549" s="174"/>
      <c r="C549" s="174"/>
      <c r="D549" s="240" t="n">
        <v>549</v>
      </c>
      <c r="E549" s="174"/>
      <c r="F549" s="240" t="n">
        <v>5530</v>
      </c>
      <c r="G549" s="174"/>
      <c r="H549" s="174"/>
      <c r="I549" s="248"/>
      <c r="J549" s="169" t="n">
        <v>54800</v>
      </c>
      <c r="K549" s="174"/>
      <c r="L549" s="174"/>
      <c r="M549" s="244" t="n">
        <v>54800</v>
      </c>
      <c r="N549" s="244"/>
      <c r="O549" s="244"/>
      <c r="P549" s="244" t="n">
        <v>6380</v>
      </c>
      <c r="Q549" s="247"/>
      <c r="R549" s="247"/>
      <c r="S549" s="247"/>
      <c r="T549" s="247"/>
      <c r="U549" s="247"/>
    </row>
    <row r="550" customFormat="false" ht="15.75" hidden="false" customHeight="false" outlineLevel="0" collapsed="false">
      <c r="A550" s="174"/>
      <c r="B550" s="174"/>
      <c r="C550" s="174"/>
      <c r="D550" s="240" t="n">
        <v>550</v>
      </c>
      <c r="E550" s="174"/>
      <c r="F550" s="240" t="n">
        <v>5540</v>
      </c>
      <c r="G550" s="174"/>
      <c r="H550" s="174"/>
      <c r="I550" s="248"/>
      <c r="J550" s="169" t="n">
        <v>54900</v>
      </c>
      <c r="K550" s="174"/>
      <c r="L550" s="174"/>
      <c r="M550" s="244" t="n">
        <v>54900</v>
      </c>
      <c r="N550" s="244"/>
      <c r="O550" s="244"/>
      <c r="P550" s="244" t="n">
        <v>6390</v>
      </c>
      <c r="Q550" s="247"/>
      <c r="R550" s="247"/>
      <c r="S550" s="247"/>
      <c r="T550" s="247"/>
      <c r="U550" s="247"/>
    </row>
    <row r="551" customFormat="false" ht="15.75" hidden="false" customHeight="false" outlineLevel="0" collapsed="false">
      <c r="A551" s="174"/>
      <c r="B551" s="174"/>
      <c r="C551" s="174"/>
      <c r="D551" s="240" t="n">
        <v>551</v>
      </c>
      <c r="E551" s="174"/>
      <c r="F551" s="240" t="n">
        <v>5550</v>
      </c>
      <c r="G551" s="174"/>
      <c r="H551" s="174"/>
      <c r="I551" s="248"/>
      <c r="J551" s="169" t="n">
        <v>55000</v>
      </c>
      <c r="K551" s="174"/>
      <c r="L551" s="174"/>
      <c r="M551" s="244" t="n">
        <v>55000</v>
      </c>
      <c r="N551" s="244"/>
      <c r="O551" s="244"/>
      <c r="P551" s="244" t="n">
        <v>6400</v>
      </c>
      <c r="Q551" s="247"/>
      <c r="R551" s="247"/>
      <c r="S551" s="247"/>
      <c r="T551" s="247"/>
      <c r="U551" s="247"/>
    </row>
    <row r="552" customFormat="false" ht="15.75" hidden="false" customHeight="false" outlineLevel="0" collapsed="false">
      <c r="A552" s="174"/>
      <c r="B552" s="174"/>
      <c r="C552" s="174"/>
      <c r="D552" s="240" t="n">
        <v>552</v>
      </c>
      <c r="E552" s="174"/>
      <c r="F552" s="240" t="n">
        <v>5560</v>
      </c>
      <c r="G552" s="174"/>
      <c r="H552" s="174"/>
      <c r="I552" s="248"/>
      <c r="J552" s="169" t="n">
        <v>55100</v>
      </c>
      <c r="K552" s="174"/>
      <c r="L552" s="174"/>
      <c r="M552" s="244" t="n">
        <v>55100</v>
      </c>
      <c r="N552" s="244"/>
      <c r="O552" s="244"/>
      <c r="P552" s="244" t="n">
        <v>6410</v>
      </c>
      <c r="Q552" s="247"/>
      <c r="R552" s="247"/>
      <c r="S552" s="247"/>
      <c r="T552" s="247"/>
      <c r="U552" s="247"/>
    </row>
    <row r="553" customFormat="false" ht="15.75" hidden="false" customHeight="false" outlineLevel="0" collapsed="false">
      <c r="A553" s="174"/>
      <c r="B553" s="174"/>
      <c r="C553" s="174"/>
      <c r="D553" s="240" t="n">
        <v>553</v>
      </c>
      <c r="E553" s="174"/>
      <c r="F553" s="240" t="n">
        <v>5570</v>
      </c>
      <c r="G553" s="174"/>
      <c r="H553" s="174"/>
      <c r="I553" s="248"/>
      <c r="J553" s="169" t="n">
        <v>55200</v>
      </c>
      <c r="K553" s="174"/>
      <c r="L553" s="174"/>
      <c r="M553" s="244" t="n">
        <v>55200</v>
      </c>
      <c r="N553" s="244"/>
      <c r="O553" s="244"/>
      <c r="P553" s="244" t="n">
        <v>6420</v>
      </c>
      <c r="Q553" s="247"/>
      <c r="R553" s="247"/>
      <c r="S553" s="247"/>
      <c r="T553" s="247"/>
      <c r="U553" s="247"/>
    </row>
    <row r="554" customFormat="false" ht="15.75" hidden="false" customHeight="false" outlineLevel="0" collapsed="false">
      <c r="A554" s="174"/>
      <c r="B554" s="174"/>
      <c r="C554" s="174"/>
      <c r="D554" s="240" t="n">
        <v>554</v>
      </c>
      <c r="E554" s="174"/>
      <c r="F554" s="240" t="n">
        <v>5580</v>
      </c>
      <c r="G554" s="174"/>
      <c r="H554" s="174"/>
      <c r="I554" s="248"/>
      <c r="J554" s="169" t="n">
        <v>55300</v>
      </c>
      <c r="K554" s="174"/>
      <c r="L554" s="174"/>
      <c r="M554" s="244" t="n">
        <v>55300</v>
      </c>
      <c r="N554" s="244"/>
      <c r="O554" s="244"/>
      <c r="P554" s="244" t="n">
        <v>6430</v>
      </c>
      <c r="Q554" s="247"/>
      <c r="R554" s="247"/>
      <c r="S554" s="247"/>
      <c r="T554" s="247"/>
      <c r="U554" s="247"/>
    </row>
    <row r="555" customFormat="false" ht="15.75" hidden="false" customHeight="false" outlineLevel="0" collapsed="false">
      <c r="A555" s="174"/>
      <c r="B555" s="174"/>
      <c r="C555" s="174"/>
      <c r="D555" s="240" t="n">
        <v>555</v>
      </c>
      <c r="E555" s="174"/>
      <c r="F555" s="240" t="n">
        <v>5590</v>
      </c>
      <c r="G555" s="174"/>
      <c r="H555" s="174"/>
      <c r="I555" s="248"/>
      <c r="J555" s="169" t="n">
        <v>55400</v>
      </c>
      <c r="K555" s="174"/>
      <c r="L555" s="174"/>
      <c r="M555" s="244" t="n">
        <v>55400</v>
      </c>
      <c r="N555" s="244"/>
      <c r="O555" s="244"/>
      <c r="P555" s="244" t="n">
        <v>6440</v>
      </c>
      <c r="Q555" s="247"/>
      <c r="R555" s="247"/>
      <c r="S555" s="247"/>
      <c r="T555" s="247"/>
      <c r="U555" s="247"/>
    </row>
    <row r="556" customFormat="false" ht="15.75" hidden="false" customHeight="false" outlineLevel="0" collapsed="false">
      <c r="A556" s="174"/>
      <c r="B556" s="174"/>
      <c r="C556" s="174"/>
      <c r="D556" s="240" t="n">
        <v>556</v>
      </c>
      <c r="E556" s="174"/>
      <c r="F556" s="240" t="n">
        <v>5600</v>
      </c>
      <c r="G556" s="174"/>
      <c r="H556" s="174"/>
      <c r="I556" s="248"/>
      <c r="J556" s="169" t="n">
        <v>55500</v>
      </c>
      <c r="K556" s="174"/>
      <c r="L556" s="174"/>
      <c r="M556" s="244" t="n">
        <v>55500</v>
      </c>
      <c r="N556" s="244"/>
      <c r="O556" s="244"/>
      <c r="P556" s="244" t="n">
        <v>6450</v>
      </c>
      <c r="Q556" s="247"/>
      <c r="R556" s="247"/>
      <c r="S556" s="247"/>
      <c r="T556" s="247"/>
      <c r="U556" s="247"/>
    </row>
    <row r="557" customFormat="false" ht="15.75" hidden="false" customHeight="false" outlineLevel="0" collapsed="false">
      <c r="A557" s="174"/>
      <c r="B557" s="174"/>
      <c r="C557" s="174"/>
      <c r="D557" s="240" t="n">
        <v>557</v>
      </c>
      <c r="E557" s="174"/>
      <c r="F557" s="240" t="n">
        <v>5610</v>
      </c>
      <c r="G557" s="174"/>
      <c r="H557" s="174"/>
      <c r="I557" s="248"/>
      <c r="J557" s="169" t="n">
        <v>55600</v>
      </c>
      <c r="K557" s="174"/>
      <c r="L557" s="174"/>
      <c r="M557" s="244" t="n">
        <v>55600</v>
      </c>
      <c r="N557" s="244"/>
      <c r="O557" s="244"/>
      <c r="P557" s="244" t="n">
        <v>6460</v>
      </c>
      <c r="Q557" s="247"/>
      <c r="R557" s="247"/>
      <c r="S557" s="247"/>
      <c r="T557" s="247"/>
      <c r="U557" s="247"/>
    </row>
    <row r="558" customFormat="false" ht="15.75" hidden="false" customHeight="false" outlineLevel="0" collapsed="false">
      <c r="A558" s="174"/>
      <c r="B558" s="174"/>
      <c r="C558" s="174"/>
      <c r="D558" s="240" t="n">
        <v>558</v>
      </c>
      <c r="E558" s="174"/>
      <c r="F558" s="240" t="n">
        <v>5620</v>
      </c>
      <c r="G558" s="174"/>
      <c r="H558" s="174"/>
      <c r="I558" s="248"/>
      <c r="J558" s="169" t="n">
        <v>55700</v>
      </c>
      <c r="K558" s="174"/>
      <c r="L558" s="174"/>
      <c r="M558" s="244" t="n">
        <v>55700</v>
      </c>
      <c r="N558" s="244"/>
      <c r="O558" s="244"/>
      <c r="P558" s="244" t="n">
        <v>6470</v>
      </c>
      <c r="Q558" s="247"/>
      <c r="R558" s="247"/>
      <c r="S558" s="247"/>
      <c r="T558" s="247"/>
      <c r="U558" s="247"/>
    </row>
    <row r="559" customFormat="false" ht="15.75" hidden="false" customHeight="false" outlineLevel="0" collapsed="false">
      <c r="A559" s="174"/>
      <c r="B559" s="174"/>
      <c r="C559" s="174"/>
      <c r="D559" s="240" t="n">
        <v>559</v>
      </c>
      <c r="E559" s="174"/>
      <c r="F559" s="240" t="n">
        <v>5630</v>
      </c>
      <c r="G559" s="174"/>
      <c r="H559" s="174"/>
      <c r="I559" s="248"/>
      <c r="J559" s="169" t="n">
        <v>55800</v>
      </c>
      <c r="K559" s="174"/>
      <c r="L559" s="174"/>
      <c r="M559" s="244" t="n">
        <v>55800</v>
      </c>
      <c r="N559" s="244"/>
      <c r="O559" s="244"/>
      <c r="P559" s="244" t="n">
        <v>6480</v>
      </c>
      <c r="Q559" s="247"/>
      <c r="R559" s="247"/>
      <c r="S559" s="247"/>
      <c r="T559" s="247"/>
      <c r="U559" s="247"/>
    </row>
    <row r="560" customFormat="false" ht="15.75" hidden="false" customHeight="false" outlineLevel="0" collapsed="false">
      <c r="A560" s="174"/>
      <c r="B560" s="174"/>
      <c r="C560" s="174"/>
      <c r="D560" s="240" t="n">
        <v>560</v>
      </c>
      <c r="E560" s="174"/>
      <c r="F560" s="240" t="n">
        <v>5640</v>
      </c>
      <c r="G560" s="174"/>
      <c r="H560" s="174"/>
      <c r="I560" s="248"/>
      <c r="J560" s="169" t="n">
        <v>55900</v>
      </c>
      <c r="K560" s="174"/>
      <c r="L560" s="174"/>
      <c r="M560" s="244" t="n">
        <v>55900</v>
      </c>
      <c r="N560" s="244"/>
      <c r="O560" s="244"/>
      <c r="P560" s="244" t="n">
        <v>6490</v>
      </c>
      <c r="Q560" s="247"/>
      <c r="R560" s="247"/>
      <c r="S560" s="247"/>
      <c r="T560" s="247"/>
      <c r="U560" s="247"/>
    </row>
    <row r="561" customFormat="false" ht="15.75" hidden="false" customHeight="false" outlineLevel="0" collapsed="false">
      <c r="A561" s="174"/>
      <c r="B561" s="174"/>
      <c r="C561" s="174"/>
      <c r="D561" s="240" t="n">
        <v>561</v>
      </c>
      <c r="E561" s="174"/>
      <c r="F561" s="240" t="n">
        <v>5650</v>
      </c>
      <c r="G561" s="174"/>
      <c r="H561" s="174"/>
      <c r="I561" s="248"/>
      <c r="J561" s="169" t="n">
        <v>56000</v>
      </c>
      <c r="K561" s="174"/>
      <c r="L561" s="174"/>
      <c r="M561" s="244" t="n">
        <v>56000</v>
      </c>
      <c r="N561" s="244"/>
      <c r="O561" s="244"/>
      <c r="P561" s="244" t="n">
        <v>6500</v>
      </c>
      <c r="Q561" s="247"/>
      <c r="R561" s="247"/>
      <c r="S561" s="247"/>
      <c r="T561" s="247"/>
      <c r="U561" s="247"/>
    </row>
    <row r="562" customFormat="false" ht="15.75" hidden="false" customHeight="false" outlineLevel="0" collapsed="false">
      <c r="A562" s="174"/>
      <c r="B562" s="174"/>
      <c r="C562" s="174"/>
      <c r="D562" s="240" t="n">
        <v>562</v>
      </c>
      <c r="E562" s="174"/>
      <c r="F562" s="240" t="n">
        <v>5660</v>
      </c>
      <c r="G562" s="174"/>
      <c r="H562" s="174"/>
      <c r="I562" s="248"/>
      <c r="J562" s="169" t="n">
        <v>56100</v>
      </c>
      <c r="K562" s="174"/>
      <c r="L562" s="174"/>
      <c r="M562" s="244" t="n">
        <v>56100</v>
      </c>
      <c r="N562" s="244"/>
      <c r="O562" s="244"/>
      <c r="P562" s="244" t="n">
        <v>6510</v>
      </c>
      <c r="Q562" s="247"/>
      <c r="R562" s="247"/>
      <c r="S562" s="247"/>
      <c r="T562" s="247"/>
      <c r="U562" s="247"/>
    </row>
    <row r="563" customFormat="false" ht="15.75" hidden="false" customHeight="false" outlineLevel="0" collapsed="false">
      <c r="A563" s="174"/>
      <c r="B563" s="174"/>
      <c r="C563" s="174"/>
      <c r="D563" s="240" t="n">
        <v>563</v>
      </c>
      <c r="E563" s="174"/>
      <c r="F563" s="240" t="n">
        <v>5670</v>
      </c>
      <c r="G563" s="174"/>
      <c r="H563" s="174"/>
      <c r="I563" s="248"/>
      <c r="J563" s="169" t="n">
        <v>56200</v>
      </c>
      <c r="K563" s="174"/>
      <c r="L563" s="174"/>
      <c r="M563" s="244" t="n">
        <v>56200</v>
      </c>
      <c r="N563" s="244"/>
      <c r="O563" s="244"/>
      <c r="P563" s="244" t="n">
        <v>6520</v>
      </c>
      <c r="Q563" s="247"/>
      <c r="R563" s="247"/>
      <c r="S563" s="247"/>
      <c r="T563" s="247"/>
      <c r="U563" s="247"/>
    </row>
    <row r="564" customFormat="false" ht="15.75" hidden="false" customHeight="false" outlineLevel="0" collapsed="false">
      <c r="A564" s="174"/>
      <c r="B564" s="174"/>
      <c r="C564" s="174"/>
      <c r="D564" s="240" t="n">
        <v>564</v>
      </c>
      <c r="E564" s="174"/>
      <c r="F564" s="240" t="n">
        <v>5680</v>
      </c>
      <c r="G564" s="174"/>
      <c r="H564" s="174"/>
      <c r="I564" s="248"/>
      <c r="J564" s="169" t="n">
        <v>56300</v>
      </c>
      <c r="K564" s="174"/>
      <c r="L564" s="174"/>
      <c r="M564" s="244" t="n">
        <v>56300</v>
      </c>
      <c r="N564" s="244"/>
      <c r="O564" s="244"/>
      <c r="P564" s="244" t="n">
        <v>6530</v>
      </c>
      <c r="Q564" s="247"/>
      <c r="R564" s="247"/>
      <c r="S564" s="247"/>
      <c r="T564" s="247"/>
      <c r="U564" s="247"/>
    </row>
    <row r="565" customFormat="false" ht="15.75" hidden="false" customHeight="false" outlineLevel="0" collapsed="false">
      <c r="A565" s="174"/>
      <c r="B565" s="174"/>
      <c r="C565" s="174"/>
      <c r="D565" s="240" t="n">
        <v>565</v>
      </c>
      <c r="E565" s="174"/>
      <c r="F565" s="240" t="n">
        <v>5690</v>
      </c>
      <c r="G565" s="174"/>
      <c r="H565" s="174"/>
      <c r="I565" s="248"/>
      <c r="J565" s="169" t="n">
        <v>56400</v>
      </c>
      <c r="K565" s="174"/>
      <c r="L565" s="174"/>
      <c r="M565" s="244" t="n">
        <v>56400</v>
      </c>
      <c r="N565" s="244"/>
      <c r="O565" s="244"/>
      <c r="P565" s="244" t="n">
        <v>6540</v>
      </c>
      <c r="Q565" s="247"/>
      <c r="R565" s="247"/>
      <c r="S565" s="247"/>
      <c r="T565" s="247"/>
      <c r="U565" s="247"/>
    </row>
    <row r="566" customFormat="false" ht="15.75" hidden="false" customHeight="false" outlineLevel="0" collapsed="false">
      <c r="A566" s="174"/>
      <c r="B566" s="174"/>
      <c r="C566" s="174"/>
      <c r="D566" s="240" t="n">
        <v>566</v>
      </c>
      <c r="E566" s="174"/>
      <c r="F566" s="240" t="n">
        <v>5700</v>
      </c>
      <c r="G566" s="174"/>
      <c r="H566" s="174"/>
      <c r="I566" s="248"/>
      <c r="J566" s="169" t="n">
        <v>56500</v>
      </c>
      <c r="K566" s="174"/>
      <c r="L566" s="174"/>
      <c r="M566" s="244" t="n">
        <v>56500</v>
      </c>
      <c r="N566" s="244"/>
      <c r="O566" s="244"/>
      <c r="P566" s="244" t="n">
        <v>6550</v>
      </c>
      <c r="Q566" s="247"/>
      <c r="R566" s="247"/>
      <c r="S566" s="247"/>
      <c r="T566" s="247"/>
      <c r="U566" s="247"/>
    </row>
    <row r="567" customFormat="false" ht="15.75" hidden="false" customHeight="false" outlineLevel="0" collapsed="false">
      <c r="A567" s="174"/>
      <c r="B567" s="174"/>
      <c r="C567" s="174"/>
      <c r="D567" s="240" t="n">
        <v>567</v>
      </c>
      <c r="E567" s="174"/>
      <c r="F567" s="240" t="n">
        <v>5710</v>
      </c>
      <c r="G567" s="174"/>
      <c r="H567" s="174"/>
      <c r="I567" s="248"/>
      <c r="J567" s="169" t="n">
        <v>56600</v>
      </c>
      <c r="K567" s="174"/>
      <c r="L567" s="174"/>
      <c r="M567" s="244" t="n">
        <v>56600</v>
      </c>
      <c r="N567" s="244"/>
      <c r="O567" s="244"/>
      <c r="P567" s="244" t="n">
        <v>6560</v>
      </c>
      <c r="Q567" s="247"/>
      <c r="R567" s="247"/>
      <c r="S567" s="247"/>
      <c r="T567" s="247"/>
      <c r="U567" s="247"/>
    </row>
    <row r="568" customFormat="false" ht="15.75" hidden="false" customHeight="false" outlineLevel="0" collapsed="false">
      <c r="A568" s="174"/>
      <c r="B568" s="174"/>
      <c r="C568" s="174"/>
      <c r="D568" s="240" t="n">
        <v>568</v>
      </c>
      <c r="E568" s="174"/>
      <c r="F568" s="240" t="n">
        <v>5720</v>
      </c>
      <c r="G568" s="174"/>
      <c r="H568" s="174"/>
      <c r="I568" s="248"/>
      <c r="J568" s="169" t="n">
        <v>56700</v>
      </c>
      <c r="K568" s="174"/>
      <c r="L568" s="174"/>
      <c r="M568" s="244" t="n">
        <v>56700</v>
      </c>
      <c r="N568" s="244"/>
      <c r="O568" s="244"/>
      <c r="P568" s="244" t="n">
        <v>6570</v>
      </c>
      <c r="Q568" s="247"/>
      <c r="R568" s="247"/>
      <c r="S568" s="247"/>
      <c r="T568" s="247"/>
      <c r="U568" s="247"/>
    </row>
    <row r="569" customFormat="false" ht="15.75" hidden="false" customHeight="false" outlineLevel="0" collapsed="false">
      <c r="A569" s="174"/>
      <c r="B569" s="174"/>
      <c r="C569" s="174"/>
      <c r="D569" s="240" t="n">
        <v>569</v>
      </c>
      <c r="E569" s="174"/>
      <c r="F569" s="240" t="n">
        <v>5730</v>
      </c>
      <c r="G569" s="174"/>
      <c r="H569" s="174"/>
      <c r="I569" s="248"/>
      <c r="J569" s="169" t="n">
        <v>56800</v>
      </c>
      <c r="K569" s="174"/>
      <c r="L569" s="174"/>
      <c r="M569" s="244" t="n">
        <v>56800</v>
      </c>
      <c r="N569" s="244"/>
      <c r="O569" s="244"/>
      <c r="P569" s="244" t="n">
        <v>6580</v>
      </c>
      <c r="Q569" s="247"/>
      <c r="R569" s="247"/>
      <c r="S569" s="247"/>
      <c r="T569" s="247"/>
      <c r="U569" s="247"/>
    </row>
    <row r="570" customFormat="false" ht="15.75" hidden="false" customHeight="false" outlineLevel="0" collapsed="false">
      <c r="A570" s="174"/>
      <c r="B570" s="174"/>
      <c r="C570" s="174"/>
      <c r="D570" s="240" t="n">
        <v>570</v>
      </c>
      <c r="E570" s="174"/>
      <c r="F570" s="240" t="n">
        <v>5740</v>
      </c>
      <c r="G570" s="174"/>
      <c r="H570" s="174"/>
      <c r="I570" s="248"/>
      <c r="J570" s="169" t="n">
        <v>56900</v>
      </c>
      <c r="K570" s="174"/>
      <c r="L570" s="174"/>
      <c r="M570" s="244" t="n">
        <v>56900</v>
      </c>
      <c r="N570" s="244"/>
      <c r="O570" s="244"/>
      <c r="P570" s="244" t="n">
        <v>6580</v>
      </c>
      <c r="Q570" s="247"/>
      <c r="R570" s="247"/>
      <c r="S570" s="247"/>
      <c r="T570" s="247"/>
      <c r="U570" s="247"/>
    </row>
    <row r="571" customFormat="false" ht="15.75" hidden="false" customHeight="false" outlineLevel="0" collapsed="false">
      <c r="A571" s="174"/>
      <c r="B571" s="174"/>
      <c r="C571" s="174"/>
      <c r="D571" s="240" t="n">
        <v>571</v>
      </c>
      <c r="E571" s="174"/>
      <c r="F571" s="240" t="n">
        <v>5750</v>
      </c>
      <c r="G571" s="174"/>
      <c r="H571" s="174"/>
      <c r="I571" s="248"/>
      <c r="J571" s="169" t="n">
        <v>57000</v>
      </c>
      <c r="K571" s="174"/>
      <c r="L571" s="174"/>
      <c r="M571" s="244" t="n">
        <v>57000</v>
      </c>
      <c r="N571" s="244"/>
      <c r="O571" s="244"/>
      <c r="P571" s="244" t="n">
        <v>6590</v>
      </c>
      <c r="Q571" s="247"/>
      <c r="R571" s="247"/>
      <c r="S571" s="247"/>
      <c r="T571" s="247"/>
      <c r="U571" s="247"/>
    </row>
    <row r="572" customFormat="false" ht="15.75" hidden="false" customHeight="false" outlineLevel="0" collapsed="false">
      <c r="A572" s="174"/>
      <c r="B572" s="174"/>
      <c r="C572" s="174"/>
      <c r="D572" s="240" t="n">
        <v>572</v>
      </c>
      <c r="E572" s="174"/>
      <c r="F572" s="240" t="n">
        <v>5760</v>
      </c>
      <c r="G572" s="174"/>
      <c r="H572" s="174"/>
      <c r="I572" s="248"/>
      <c r="J572" s="169" t="n">
        <v>57100</v>
      </c>
      <c r="K572" s="174"/>
      <c r="L572" s="174"/>
      <c r="M572" s="244" t="n">
        <v>57100</v>
      </c>
      <c r="N572" s="244"/>
      <c r="O572" s="244"/>
      <c r="P572" s="244" t="n">
        <v>6600</v>
      </c>
      <c r="Q572" s="247"/>
      <c r="R572" s="247"/>
      <c r="S572" s="247"/>
      <c r="T572" s="247"/>
      <c r="U572" s="247"/>
    </row>
    <row r="573" customFormat="false" ht="15.75" hidden="false" customHeight="false" outlineLevel="0" collapsed="false">
      <c r="A573" s="174"/>
      <c r="B573" s="174"/>
      <c r="C573" s="174"/>
      <c r="D573" s="240" t="n">
        <v>573</v>
      </c>
      <c r="E573" s="174"/>
      <c r="F573" s="240" t="n">
        <v>5770</v>
      </c>
      <c r="G573" s="174"/>
      <c r="H573" s="174"/>
      <c r="I573" s="248"/>
      <c r="J573" s="169" t="n">
        <v>57200</v>
      </c>
      <c r="K573" s="174"/>
      <c r="L573" s="174"/>
      <c r="M573" s="244" t="n">
        <v>57200</v>
      </c>
      <c r="N573" s="244"/>
      <c r="O573" s="244"/>
      <c r="P573" s="244" t="n">
        <v>6610</v>
      </c>
      <c r="Q573" s="247"/>
      <c r="R573" s="247"/>
      <c r="S573" s="247"/>
      <c r="T573" s="247"/>
      <c r="U573" s="247"/>
    </row>
    <row r="574" customFormat="false" ht="15.75" hidden="false" customHeight="false" outlineLevel="0" collapsed="false">
      <c r="A574" s="174"/>
      <c r="B574" s="174"/>
      <c r="C574" s="174"/>
      <c r="D574" s="240" t="n">
        <v>574</v>
      </c>
      <c r="E574" s="174"/>
      <c r="F574" s="240" t="n">
        <v>5780</v>
      </c>
      <c r="G574" s="174"/>
      <c r="H574" s="174"/>
      <c r="I574" s="248"/>
      <c r="J574" s="169" t="n">
        <v>57300</v>
      </c>
      <c r="K574" s="174"/>
      <c r="L574" s="174"/>
      <c r="M574" s="244" t="n">
        <v>57300</v>
      </c>
      <c r="N574" s="244"/>
      <c r="O574" s="244"/>
      <c r="P574" s="244" t="n">
        <v>6620</v>
      </c>
      <c r="Q574" s="247"/>
      <c r="R574" s="247"/>
      <c r="S574" s="247"/>
      <c r="T574" s="247"/>
      <c r="U574" s="247"/>
    </row>
    <row r="575" customFormat="false" ht="15.75" hidden="false" customHeight="false" outlineLevel="0" collapsed="false">
      <c r="A575" s="174"/>
      <c r="B575" s="174"/>
      <c r="C575" s="174"/>
      <c r="D575" s="240" t="n">
        <v>575</v>
      </c>
      <c r="E575" s="174"/>
      <c r="F575" s="240" t="n">
        <v>5790</v>
      </c>
      <c r="G575" s="174"/>
      <c r="H575" s="174"/>
      <c r="I575" s="248"/>
      <c r="J575" s="169" t="n">
        <v>57400</v>
      </c>
      <c r="K575" s="174"/>
      <c r="L575" s="174"/>
      <c r="M575" s="244" t="n">
        <v>57400</v>
      </c>
      <c r="N575" s="244"/>
      <c r="O575" s="244"/>
      <c r="P575" s="244" t="n">
        <v>6630</v>
      </c>
      <c r="Q575" s="247"/>
      <c r="R575" s="247"/>
      <c r="S575" s="247"/>
      <c r="T575" s="247"/>
      <c r="U575" s="247"/>
    </row>
    <row r="576" customFormat="false" ht="15.75" hidden="false" customHeight="false" outlineLevel="0" collapsed="false">
      <c r="A576" s="174"/>
      <c r="B576" s="174"/>
      <c r="C576" s="174"/>
      <c r="D576" s="240" t="n">
        <v>576</v>
      </c>
      <c r="E576" s="174"/>
      <c r="F576" s="240" t="n">
        <v>5800</v>
      </c>
      <c r="G576" s="174"/>
      <c r="H576" s="174"/>
      <c r="I576" s="248"/>
      <c r="J576" s="169" t="n">
        <v>57500</v>
      </c>
      <c r="K576" s="174"/>
      <c r="L576" s="174"/>
      <c r="M576" s="244" t="n">
        <v>57500</v>
      </c>
      <c r="N576" s="244"/>
      <c r="O576" s="244"/>
      <c r="P576" s="244" t="n">
        <v>6640</v>
      </c>
      <c r="Q576" s="247"/>
      <c r="R576" s="247"/>
      <c r="S576" s="247"/>
      <c r="T576" s="247"/>
      <c r="U576" s="247"/>
    </row>
    <row r="577" customFormat="false" ht="15.75" hidden="false" customHeight="false" outlineLevel="0" collapsed="false">
      <c r="A577" s="174"/>
      <c r="B577" s="174"/>
      <c r="C577" s="174"/>
      <c r="D577" s="240" t="n">
        <v>577</v>
      </c>
      <c r="E577" s="174"/>
      <c r="F577" s="240" t="n">
        <v>5810</v>
      </c>
      <c r="G577" s="174"/>
      <c r="H577" s="174"/>
      <c r="I577" s="248"/>
      <c r="J577" s="169" t="n">
        <v>57600</v>
      </c>
      <c r="K577" s="174"/>
      <c r="L577" s="174"/>
      <c r="M577" s="244" t="n">
        <v>57600</v>
      </c>
      <c r="N577" s="244"/>
      <c r="O577" s="244"/>
      <c r="P577" s="244" t="n">
        <v>6650</v>
      </c>
      <c r="Q577" s="247"/>
      <c r="R577" s="247"/>
      <c r="S577" s="247"/>
      <c r="T577" s="247"/>
      <c r="U577" s="247"/>
    </row>
    <row r="578" customFormat="false" ht="15.75" hidden="false" customHeight="false" outlineLevel="0" collapsed="false">
      <c r="A578" s="174"/>
      <c r="B578" s="174"/>
      <c r="C578" s="174"/>
      <c r="D578" s="240" t="n">
        <v>578</v>
      </c>
      <c r="E578" s="174"/>
      <c r="F578" s="240" t="n">
        <v>5820</v>
      </c>
      <c r="G578" s="174"/>
      <c r="H578" s="174"/>
      <c r="I578" s="248"/>
      <c r="J578" s="169" t="n">
        <v>57700</v>
      </c>
      <c r="K578" s="174"/>
      <c r="L578" s="174"/>
      <c r="M578" s="244" t="n">
        <v>57700</v>
      </c>
      <c r="N578" s="244"/>
      <c r="O578" s="244"/>
      <c r="P578" s="244" t="n">
        <v>6660</v>
      </c>
      <c r="Q578" s="247"/>
      <c r="R578" s="247"/>
      <c r="S578" s="247"/>
      <c r="T578" s="247"/>
      <c r="U578" s="247"/>
    </row>
    <row r="579" customFormat="false" ht="15.75" hidden="false" customHeight="false" outlineLevel="0" collapsed="false">
      <c r="A579" s="174"/>
      <c r="B579" s="174"/>
      <c r="C579" s="174"/>
      <c r="D579" s="240" t="n">
        <v>579</v>
      </c>
      <c r="E579" s="174"/>
      <c r="F579" s="240" t="n">
        <v>5830</v>
      </c>
      <c r="G579" s="174"/>
      <c r="H579" s="174"/>
      <c r="I579" s="248"/>
      <c r="J579" s="169" t="n">
        <v>57800</v>
      </c>
      <c r="K579" s="174"/>
      <c r="L579" s="174"/>
      <c r="M579" s="244" t="n">
        <v>57800</v>
      </c>
      <c r="N579" s="244"/>
      <c r="O579" s="244"/>
      <c r="P579" s="244" t="n">
        <v>6670</v>
      </c>
      <c r="Q579" s="247"/>
      <c r="R579" s="247"/>
      <c r="S579" s="247"/>
      <c r="T579" s="247"/>
      <c r="U579" s="247"/>
    </row>
    <row r="580" customFormat="false" ht="15.75" hidden="false" customHeight="false" outlineLevel="0" collapsed="false">
      <c r="A580" s="174"/>
      <c r="B580" s="174"/>
      <c r="C580" s="174"/>
      <c r="D580" s="240" t="n">
        <v>580</v>
      </c>
      <c r="E580" s="174"/>
      <c r="F580" s="240" t="n">
        <v>5840</v>
      </c>
      <c r="G580" s="174"/>
      <c r="H580" s="174"/>
      <c r="I580" s="248"/>
      <c r="J580" s="169" t="n">
        <v>57900</v>
      </c>
      <c r="K580" s="174"/>
      <c r="L580" s="174"/>
      <c r="M580" s="244" t="n">
        <v>57900</v>
      </c>
      <c r="N580" s="244"/>
      <c r="O580" s="244"/>
      <c r="P580" s="244" t="n">
        <v>6680</v>
      </c>
      <c r="Q580" s="247"/>
      <c r="R580" s="247"/>
      <c r="S580" s="247"/>
      <c r="T580" s="247"/>
      <c r="U580" s="247"/>
    </row>
    <row r="581" customFormat="false" ht="15.75" hidden="false" customHeight="false" outlineLevel="0" collapsed="false">
      <c r="A581" s="174"/>
      <c r="B581" s="174"/>
      <c r="C581" s="174"/>
      <c r="D581" s="240" t="n">
        <v>581</v>
      </c>
      <c r="E581" s="174"/>
      <c r="F581" s="240" t="n">
        <v>5850</v>
      </c>
      <c r="G581" s="174"/>
      <c r="H581" s="174"/>
      <c r="I581" s="248"/>
      <c r="J581" s="169" t="n">
        <v>58000</v>
      </c>
      <c r="K581" s="174"/>
      <c r="L581" s="174"/>
      <c r="M581" s="244" t="n">
        <v>58000</v>
      </c>
      <c r="N581" s="244"/>
      <c r="O581" s="244"/>
      <c r="P581" s="244" t="n">
        <v>6690</v>
      </c>
      <c r="Q581" s="247"/>
      <c r="R581" s="247"/>
      <c r="S581" s="247"/>
      <c r="T581" s="247"/>
      <c r="U581" s="247"/>
    </row>
    <row r="582" customFormat="false" ht="15.75" hidden="false" customHeight="false" outlineLevel="0" collapsed="false">
      <c r="A582" s="174"/>
      <c r="B582" s="174"/>
      <c r="C582" s="174"/>
      <c r="D582" s="240" t="n">
        <v>582</v>
      </c>
      <c r="E582" s="174"/>
      <c r="F582" s="240" t="n">
        <v>5860</v>
      </c>
      <c r="G582" s="174"/>
      <c r="H582" s="174"/>
      <c r="I582" s="248"/>
      <c r="J582" s="169" t="n">
        <v>58100</v>
      </c>
      <c r="K582" s="174"/>
      <c r="L582" s="174"/>
      <c r="M582" s="244" t="n">
        <v>58100</v>
      </c>
      <c r="N582" s="244"/>
      <c r="O582" s="244"/>
      <c r="P582" s="244" t="n">
        <v>6700</v>
      </c>
      <c r="Q582" s="247"/>
      <c r="R582" s="247"/>
      <c r="S582" s="247"/>
      <c r="T582" s="247"/>
      <c r="U582" s="247"/>
    </row>
    <row r="583" customFormat="false" ht="15.75" hidden="false" customHeight="false" outlineLevel="0" collapsed="false">
      <c r="A583" s="174"/>
      <c r="B583" s="174"/>
      <c r="C583" s="174"/>
      <c r="D583" s="240" t="n">
        <v>583</v>
      </c>
      <c r="E583" s="174"/>
      <c r="F583" s="240" t="n">
        <v>5870</v>
      </c>
      <c r="G583" s="174"/>
      <c r="H583" s="174"/>
      <c r="I583" s="248"/>
      <c r="J583" s="169" t="n">
        <v>58200</v>
      </c>
      <c r="K583" s="174"/>
      <c r="L583" s="174"/>
      <c r="M583" s="244" t="n">
        <v>58200</v>
      </c>
      <c r="N583" s="244"/>
      <c r="O583" s="244"/>
      <c r="P583" s="244" t="n">
        <v>6710</v>
      </c>
      <c r="Q583" s="247"/>
      <c r="R583" s="247"/>
      <c r="S583" s="247"/>
      <c r="T583" s="247"/>
      <c r="U583" s="247"/>
    </row>
    <row r="584" customFormat="false" ht="15.75" hidden="false" customHeight="false" outlineLevel="0" collapsed="false">
      <c r="A584" s="174"/>
      <c r="B584" s="174"/>
      <c r="C584" s="174"/>
      <c r="D584" s="240" t="n">
        <v>584</v>
      </c>
      <c r="E584" s="174"/>
      <c r="F584" s="240" t="n">
        <v>5880</v>
      </c>
      <c r="G584" s="174"/>
      <c r="H584" s="174"/>
      <c r="I584" s="248"/>
      <c r="J584" s="169" t="n">
        <v>58300</v>
      </c>
      <c r="K584" s="174"/>
      <c r="L584" s="174"/>
      <c r="M584" s="244" t="n">
        <v>58300</v>
      </c>
      <c r="N584" s="244"/>
      <c r="O584" s="244"/>
      <c r="P584" s="244" t="n">
        <v>6720</v>
      </c>
      <c r="Q584" s="247"/>
      <c r="R584" s="247"/>
      <c r="S584" s="247"/>
      <c r="T584" s="247"/>
      <c r="U584" s="247"/>
    </row>
    <row r="585" customFormat="false" ht="15.75" hidden="false" customHeight="false" outlineLevel="0" collapsed="false">
      <c r="A585" s="174"/>
      <c r="B585" s="174"/>
      <c r="C585" s="174"/>
      <c r="D585" s="240" t="n">
        <v>585</v>
      </c>
      <c r="E585" s="174"/>
      <c r="F585" s="240" t="n">
        <v>5890</v>
      </c>
      <c r="G585" s="174"/>
      <c r="H585" s="174"/>
      <c r="I585" s="248"/>
      <c r="J585" s="169" t="n">
        <v>58400</v>
      </c>
      <c r="K585" s="174"/>
      <c r="L585" s="174"/>
      <c r="M585" s="244" t="n">
        <v>58400</v>
      </c>
      <c r="N585" s="244"/>
      <c r="O585" s="244"/>
      <c r="P585" s="244" t="n">
        <v>6730</v>
      </c>
      <c r="Q585" s="247"/>
      <c r="R585" s="247"/>
      <c r="S585" s="247"/>
      <c r="T585" s="247"/>
      <c r="U585" s="247"/>
    </row>
    <row r="586" customFormat="false" ht="15.75" hidden="false" customHeight="false" outlineLevel="0" collapsed="false">
      <c r="A586" s="174"/>
      <c r="B586" s="174"/>
      <c r="C586" s="174"/>
      <c r="D586" s="240" t="n">
        <v>586</v>
      </c>
      <c r="E586" s="174"/>
      <c r="F586" s="240" t="n">
        <v>5900</v>
      </c>
      <c r="G586" s="174"/>
      <c r="H586" s="174"/>
      <c r="I586" s="248"/>
      <c r="J586" s="169" t="n">
        <v>58500</v>
      </c>
      <c r="K586" s="174"/>
      <c r="L586" s="174"/>
      <c r="M586" s="244" t="n">
        <v>58500</v>
      </c>
      <c r="N586" s="244"/>
      <c r="O586" s="244"/>
      <c r="P586" s="244" t="n">
        <v>6740</v>
      </c>
      <c r="Q586" s="247"/>
      <c r="R586" s="247"/>
      <c r="S586" s="247"/>
      <c r="T586" s="247"/>
      <c r="U586" s="247"/>
    </row>
    <row r="587" customFormat="false" ht="15.75" hidden="false" customHeight="false" outlineLevel="0" collapsed="false">
      <c r="A587" s="174"/>
      <c r="B587" s="174"/>
      <c r="C587" s="174"/>
      <c r="D587" s="240" t="n">
        <v>587</v>
      </c>
      <c r="E587" s="174"/>
      <c r="F587" s="240" t="n">
        <v>5910</v>
      </c>
      <c r="G587" s="174"/>
      <c r="H587" s="174"/>
      <c r="I587" s="248"/>
      <c r="J587" s="169" t="n">
        <v>58600</v>
      </c>
      <c r="K587" s="174"/>
      <c r="L587" s="174"/>
      <c r="M587" s="244" t="n">
        <v>58600</v>
      </c>
      <c r="N587" s="244"/>
      <c r="O587" s="244"/>
      <c r="P587" s="244" t="n">
        <v>6750</v>
      </c>
      <c r="Q587" s="247"/>
      <c r="R587" s="247"/>
      <c r="S587" s="247"/>
      <c r="T587" s="247"/>
      <c r="U587" s="247"/>
    </row>
    <row r="588" customFormat="false" ht="15.75" hidden="false" customHeight="false" outlineLevel="0" collapsed="false">
      <c r="A588" s="174"/>
      <c r="B588" s="174"/>
      <c r="C588" s="174"/>
      <c r="D588" s="240" t="n">
        <v>588</v>
      </c>
      <c r="E588" s="174"/>
      <c r="F588" s="240" t="n">
        <v>5920</v>
      </c>
      <c r="G588" s="174"/>
      <c r="H588" s="174"/>
      <c r="I588" s="248"/>
      <c r="J588" s="169" t="n">
        <v>58700</v>
      </c>
      <c r="K588" s="174"/>
      <c r="L588" s="174"/>
      <c r="M588" s="244" t="n">
        <v>58700</v>
      </c>
      <c r="N588" s="244"/>
      <c r="O588" s="244"/>
      <c r="P588" s="244" t="n">
        <v>6760</v>
      </c>
      <c r="Q588" s="247"/>
      <c r="R588" s="247"/>
      <c r="S588" s="247"/>
      <c r="T588" s="247"/>
      <c r="U588" s="247"/>
    </row>
    <row r="589" customFormat="false" ht="15.75" hidden="false" customHeight="false" outlineLevel="0" collapsed="false">
      <c r="A589" s="174"/>
      <c r="B589" s="174"/>
      <c r="C589" s="174"/>
      <c r="D589" s="240" t="n">
        <v>589</v>
      </c>
      <c r="E589" s="174"/>
      <c r="F589" s="240" t="n">
        <v>5930</v>
      </c>
      <c r="G589" s="174"/>
      <c r="H589" s="174"/>
      <c r="I589" s="248"/>
      <c r="J589" s="169" t="n">
        <v>58800</v>
      </c>
      <c r="K589" s="174"/>
      <c r="L589" s="174"/>
      <c r="M589" s="244" t="n">
        <v>58800</v>
      </c>
      <c r="N589" s="244"/>
      <c r="O589" s="244"/>
      <c r="P589" s="244" t="n">
        <v>6770</v>
      </c>
      <c r="Q589" s="247"/>
      <c r="R589" s="247"/>
      <c r="S589" s="247"/>
      <c r="T589" s="247"/>
      <c r="U589" s="247"/>
    </row>
    <row r="590" customFormat="false" ht="15.75" hidden="false" customHeight="false" outlineLevel="0" collapsed="false">
      <c r="A590" s="174"/>
      <c r="B590" s="174"/>
      <c r="C590" s="174"/>
      <c r="D590" s="240" t="n">
        <v>590</v>
      </c>
      <c r="E590" s="174"/>
      <c r="F590" s="240" t="n">
        <v>5940</v>
      </c>
      <c r="G590" s="174"/>
      <c r="H590" s="174"/>
      <c r="I590" s="248"/>
      <c r="J590" s="169" t="n">
        <v>58900</v>
      </c>
      <c r="K590" s="174"/>
      <c r="L590" s="174"/>
      <c r="M590" s="244" t="n">
        <v>58900</v>
      </c>
      <c r="N590" s="244"/>
      <c r="O590" s="244"/>
      <c r="P590" s="244" t="n">
        <v>6780</v>
      </c>
      <c r="Q590" s="247"/>
      <c r="R590" s="247"/>
      <c r="S590" s="247"/>
      <c r="T590" s="247"/>
      <c r="U590" s="247"/>
    </row>
    <row r="591" customFormat="false" ht="15.75" hidden="false" customHeight="false" outlineLevel="0" collapsed="false">
      <c r="A591" s="174"/>
      <c r="B591" s="174"/>
      <c r="C591" s="174"/>
      <c r="D591" s="240" t="n">
        <v>591</v>
      </c>
      <c r="E591" s="174"/>
      <c r="F591" s="240" t="n">
        <v>5950</v>
      </c>
      <c r="G591" s="174"/>
      <c r="H591" s="174"/>
      <c r="I591" s="248"/>
      <c r="J591" s="169" t="n">
        <v>59000</v>
      </c>
      <c r="K591" s="174"/>
      <c r="L591" s="174"/>
      <c r="M591" s="244" t="n">
        <v>59000</v>
      </c>
      <c r="N591" s="244"/>
      <c r="O591" s="244"/>
      <c r="P591" s="244" t="n">
        <v>6790</v>
      </c>
      <c r="Q591" s="247"/>
      <c r="R591" s="247"/>
      <c r="S591" s="247"/>
      <c r="T591" s="247"/>
      <c r="U591" s="247"/>
    </row>
    <row r="592" customFormat="false" ht="15.75" hidden="false" customHeight="false" outlineLevel="0" collapsed="false">
      <c r="A592" s="174"/>
      <c r="B592" s="174"/>
      <c r="C592" s="174"/>
      <c r="D592" s="240" t="n">
        <v>592</v>
      </c>
      <c r="E592" s="174"/>
      <c r="F592" s="240" t="n">
        <v>5960</v>
      </c>
      <c r="G592" s="174"/>
      <c r="H592" s="174"/>
      <c r="I592" s="248"/>
      <c r="J592" s="169" t="n">
        <v>59100</v>
      </c>
      <c r="K592" s="174"/>
      <c r="L592" s="174"/>
      <c r="M592" s="244" t="n">
        <v>59100</v>
      </c>
      <c r="N592" s="244"/>
      <c r="O592" s="244"/>
      <c r="P592" s="244" t="n">
        <v>6800</v>
      </c>
      <c r="Q592" s="247"/>
      <c r="R592" s="247"/>
      <c r="S592" s="247"/>
      <c r="T592" s="247"/>
      <c r="U592" s="247"/>
    </row>
    <row r="593" customFormat="false" ht="15.75" hidden="false" customHeight="false" outlineLevel="0" collapsed="false">
      <c r="A593" s="174"/>
      <c r="B593" s="174"/>
      <c r="C593" s="174"/>
      <c r="D593" s="240" t="n">
        <v>593</v>
      </c>
      <c r="E593" s="174"/>
      <c r="F593" s="240" t="n">
        <v>5970</v>
      </c>
      <c r="G593" s="174"/>
      <c r="H593" s="174"/>
      <c r="I593" s="248"/>
      <c r="J593" s="169" t="n">
        <v>59200</v>
      </c>
      <c r="K593" s="174"/>
      <c r="L593" s="174"/>
      <c r="M593" s="244" t="n">
        <v>59200</v>
      </c>
      <c r="N593" s="244"/>
      <c r="O593" s="244"/>
      <c r="P593" s="244" t="n">
        <v>6810</v>
      </c>
      <c r="Q593" s="247"/>
      <c r="R593" s="247"/>
      <c r="S593" s="247"/>
      <c r="T593" s="247"/>
      <c r="U593" s="247"/>
    </row>
    <row r="594" customFormat="false" ht="15.75" hidden="false" customHeight="false" outlineLevel="0" collapsed="false">
      <c r="A594" s="174"/>
      <c r="B594" s="174"/>
      <c r="C594" s="174"/>
      <c r="D594" s="240" t="n">
        <v>594</v>
      </c>
      <c r="E594" s="174"/>
      <c r="F594" s="240" t="n">
        <v>5980</v>
      </c>
      <c r="G594" s="174"/>
      <c r="H594" s="174"/>
      <c r="I594" s="248"/>
      <c r="J594" s="169" t="n">
        <v>59300</v>
      </c>
      <c r="K594" s="174"/>
      <c r="L594" s="174"/>
      <c r="M594" s="244" t="n">
        <v>59300</v>
      </c>
      <c r="N594" s="244"/>
      <c r="O594" s="244"/>
      <c r="P594" s="244" t="n">
        <v>6820</v>
      </c>
      <c r="Q594" s="247"/>
      <c r="R594" s="247"/>
      <c r="S594" s="247"/>
      <c r="T594" s="247"/>
      <c r="U594" s="247"/>
    </row>
    <row r="595" customFormat="false" ht="15.75" hidden="false" customHeight="false" outlineLevel="0" collapsed="false">
      <c r="A595" s="174"/>
      <c r="B595" s="174"/>
      <c r="C595" s="174"/>
      <c r="D595" s="240" t="n">
        <v>595</v>
      </c>
      <c r="E595" s="174"/>
      <c r="F595" s="240" t="n">
        <v>5990</v>
      </c>
      <c r="G595" s="174"/>
      <c r="H595" s="174"/>
      <c r="I595" s="248"/>
      <c r="J595" s="169" t="n">
        <v>59400</v>
      </c>
      <c r="K595" s="174"/>
      <c r="L595" s="174"/>
      <c r="M595" s="244" t="n">
        <v>59400</v>
      </c>
      <c r="N595" s="244"/>
      <c r="O595" s="244"/>
      <c r="P595" s="244" t="n">
        <v>6830</v>
      </c>
      <c r="Q595" s="247"/>
      <c r="R595" s="247"/>
      <c r="S595" s="247"/>
      <c r="T595" s="247"/>
      <c r="U595" s="247"/>
    </row>
    <row r="596" customFormat="false" ht="15.75" hidden="false" customHeight="false" outlineLevel="0" collapsed="false">
      <c r="A596" s="174"/>
      <c r="B596" s="174"/>
      <c r="C596" s="174"/>
      <c r="D596" s="240" t="n">
        <v>596</v>
      </c>
      <c r="E596" s="174"/>
      <c r="F596" s="240" t="n">
        <v>6000</v>
      </c>
      <c r="G596" s="174"/>
      <c r="H596" s="174"/>
      <c r="I596" s="248"/>
      <c r="J596" s="169" t="n">
        <v>59500</v>
      </c>
      <c r="K596" s="174"/>
      <c r="L596" s="174"/>
      <c r="M596" s="244" t="n">
        <v>59500</v>
      </c>
      <c r="N596" s="244"/>
      <c r="O596" s="244"/>
      <c r="P596" s="244" t="n">
        <v>6840</v>
      </c>
      <c r="Q596" s="247"/>
      <c r="R596" s="247"/>
      <c r="S596" s="247"/>
      <c r="T596" s="247"/>
      <c r="U596" s="247"/>
    </row>
    <row r="597" customFormat="false" ht="15.75" hidden="false" customHeight="false" outlineLevel="0" collapsed="false">
      <c r="A597" s="174"/>
      <c r="B597" s="174"/>
      <c r="C597" s="174"/>
      <c r="D597" s="240" t="n">
        <v>597</v>
      </c>
      <c r="E597" s="174"/>
      <c r="F597" s="240" t="n">
        <v>6010</v>
      </c>
      <c r="G597" s="174"/>
      <c r="H597" s="174"/>
      <c r="I597" s="248"/>
      <c r="J597" s="169" t="n">
        <v>59600</v>
      </c>
      <c r="K597" s="174"/>
      <c r="L597" s="174"/>
      <c r="M597" s="244" t="n">
        <v>59600</v>
      </c>
      <c r="N597" s="244"/>
      <c r="O597" s="244"/>
      <c r="P597" s="244" t="n">
        <v>6850</v>
      </c>
      <c r="Q597" s="247"/>
      <c r="R597" s="247"/>
      <c r="S597" s="247"/>
      <c r="T597" s="247"/>
      <c r="U597" s="247"/>
    </row>
    <row r="598" customFormat="false" ht="15.75" hidden="false" customHeight="false" outlineLevel="0" collapsed="false">
      <c r="A598" s="174"/>
      <c r="B598" s="174"/>
      <c r="C598" s="174"/>
      <c r="D598" s="240" t="n">
        <v>598</v>
      </c>
      <c r="E598" s="174"/>
      <c r="F598" s="240" t="n">
        <v>6020</v>
      </c>
      <c r="G598" s="174"/>
      <c r="H598" s="174"/>
      <c r="I598" s="248"/>
      <c r="J598" s="169" t="n">
        <v>59700</v>
      </c>
      <c r="K598" s="174"/>
      <c r="L598" s="174"/>
      <c r="M598" s="244" t="n">
        <v>59700</v>
      </c>
      <c r="N598" s="244"/>
      <c r="O598" s="244"/>
      <c r="P598" s="244" t="n">
        <v>6860</v>
      </c>
      <c r="Q598" s="247"/>
      <c r="R598" s="247"/>
      <c r="S598" s="247"/>
      <c r="T598" s="247"/>
      <c r="U598" s="247"/>
    </row>
    <row r="599" customFormat="false" ht="15.75" hidden="false" customHeight="false" outlineLevel="0" collapsed="false">
      <c r="A599" s="174"/>
      <c r="B599" s="174"/>
      <c r="C599" s="174"/>
      <c r="D599" s="240" t="n">
        <v>599</v>
      </c>
      <c r="E599" s="174"/>
      <c r="F599" s="240" t="n">
        <v>6030</v>
      </c>
      <c r="G599" s="174"/>
      <c r="H599" s="174"/>
      <c r="I599" s="248"/>
      <c r="J599" s="169" t="n">
        <v>59800</v>
      </c>
      <c r="K599" s="174"/>
      <c r="L599" s="174"/>
      <c r="M599" s="244" t="n">
        <v>59800</v>
      </c>
      <c r="N599" s="244"/>
      <c r="O599" s="244"/>
      <c r="P599" s="244" t="n">
        <v>6870</v>
      </c>
      <c r="Q599" s="247"/>
      <c r="R599" s="247"/>
      <c r="S599" s="247"/>
      <c r="T599" s="247"/>
      <c r="U599" s="247"/>
    </row>
    <row r="600" customFormat="false" ht="15.75" hidden="false" customHeight="false" outlineLevel="0" collapsed="false">
      <c r="A600" s="174"/>
      <c r="B600" s="174"/>
      <c r="C600" s="174"/>
      <c r="D600" s="240" t="n">
        <v>600</v>
      </c>
      <c r="E600" s="174"/>
      <c r="F600" s="240" t="n">
        <v>6040</v>
      </c>
      <c r="G600" s="174"/>
      <c r="H600" s="174"/>
      <c r="I600" s="248"/>
      <c r="J600" s="169" t="n">
        <v>59900</v>
      </c>
      <c r="K600" s="174"/>
      <c r="L600" s="174"/>
      <c r="M600" s="244" t="n">
        <v>59900</v>
      </c>
      <c r="N600" s="244"/>
      <c r="O600" s="244"/>
      <c r="P600" s="244" t="n">
        <v>6880</v>
      </c>
      <c r="Q600" s="247"/>
      <c r="R600" s="247"/>
      <c r="S600" s="247"/>
      <c r="T600" s="247"/>
      <c r="U600" s="247"/>
    </row>
    <row r="601" customFormat="false" ht="15.75" hidden="false" customHeight="false" outlineLevel="0" collapsed="false">
      <c r="A601" s="174"/>
      <c r="B601" s="174"/>
      <c r="C601" s="174"/>
      <c r="D601" s="240" t="n">
        <v>601</v>
      </c>
      <c r="E601" s="174"/>
      <c r="F601" s="240" t="n">
        <v>6050</v>
      </c>
      <c r="G601" s="174"/>
      <c r="H601" s="174"/>
      <c r="I601" s="248"/>
      <c r="J601" s="169" t="n">
        <v>60000</v>
      </c>
      <c r="K601" s="174"/>
      <c r="L601" s="174"/>
      <c r="M601" s="244" t="n">
        <v>60000</v>
      </c>
      <c r="N601" s="244"/>
      <c r="O601" s="244"/>
      <c r="P601" s="244" t="n">
        <v>6890</v>
      </c>
      <c r="Q601" s="247"/>
      <c r="R601" s="247"/>
      <c r="S601" s="247"/>
      <c r="T601" s="247"/>
      <c r="U601" s="247"/>
    </row>
    <row r="602" customFormat="false" ht="15.75" hidden="false" customHeight="false" outlineLevel="0" collapsed="false">
      <c r="A602" s="174"/>
      <c r="B602" s="174"/>
      <c r="C602" s="174"/>
      <c r="D602" s="240" t="n">
        <v>602</v>
      </c>
      <c r="E602" s="174"/>
      <c r="F602" s="240" t="n">
        <v>6060</v>
      </c>
      <c r="G602" s="174"/>
      <c r="H602" s="174"/>
      <c r="I602" s="248"/>
      <c r="J602" s="169" t="n">
        <v>60100</v>
      </c>
      <c r="K602" s="174"/>
      <c r="L602" s="174"/>
      <c r="M602" s="244" t="n">
        <v>60100</v>
      </c>
      <c r="N602" s="244"/>
      <c r="O602" s="244"/>
      <c r="P602" s="244" t="n">
        <v>6900</v>
      </c>
      <c r="Q602" s="247"/>
      <c r="R602" s="247"/>
      <c r="S602" s="247"/>
      <c r="T602" s="247"/>
      <c r="U602" s="247"/>
    </row>
    <row r="603" customFormat="false" ht="15.75" hidden="false" customHeight="false" outlineLevel="0" collapsed="false">
      <c r="A603" s="174"/>
      <c r="B603" s="174"/>
      <c r="C603" s="174"/>
      <c r="D603" s="240" t="n">
        <v>603</v>
      </c>
      <c r="E603" s="174"/>
      <c r="F603" s="240" t="n">
        <v>6070</v>
      </c>
      <c r="G603" s="174"/>
      <c r="H603" s="174"/>
      <c r="I603" s="248"/>
      <c r="J603" s="169" t="n">
        <v>60200</v>
      </c>
      <c r="K603" s="174"/>
      <c r="L603" s="174"/>
      <c r="M603" s="244" t="n">
        <v>60200</v>
      </c>
      <c r="N603" s="244"/>
      <c r="O603" s="244"/>
      <c r="P603" s="244" t="n">
        <v>6910</v>
      </c>
      <c r="Q603" s="247"/>
      <c r="R603" s="247"/>
      <c r="S603" s="247"/>
      <c r="T603" s="247"/>
      <c r="U603" s="247"/>
    </row>
    <row r="604" customFormat="false" ht="15.75" hidden="false" customHeight="false" outlineLevel="0" collapsed="false">
      <c r="A604" s="174"/>
      <c r="B604" s="174"/>
      <c r="C604" s="174"/>
      <c r="D604" s="240" t="n">
        <v>604</v>
      </c>
      <c r="E604" s="174"/>
      <c r="F604" s="240" t="n">
        <v>6080</v>
      </c>
      <c r="G604" s="174"/>
      <c r="H604" s="174"/>
      <c r="I604" s="248"/>
      <c r="J604" s="169" t="n">
        <v>60300</v>
      </c>
      <c r="K604" s="174"/>
      <c r="L604" s="174"/>
      <c r="M604" s="244" t="n">
        <v>60300</v>
      </c>
      <c r="N604" s="244"/>
      <c r="O604" s="244"/>
      <c r="P604" s="244" t="n">
        <v>6920</v>
      </c>
      <c r="Q604" s="247"/>
      <c r="R604" s="247"/>
      <c r="S604" s="247"/>
      <c r="T604" s="247"/>
      <c r="U604" s="247"/>
    </row>
    <row r="605" customFormat="false" ht="15.75" hidden="false" customHeight="false" outlineLevel="0" collapsed="false">
      <c r="A605" s="174"/>
      <c r="B605" s="174"/>
      <c r="C605" s="174"/>
      <c r="D605" s="240" t="n">
        <v>605</v>
      </c>
      <c r="E605" s="174"/>
      <c r="F605" s="240" t="n">
        <v>6090</v>
      </c>
      <c r="G605" s="174"/>
      <c r="H605" s="174"/>
      <c r="I605" s="248"/>
      <c r="J605" s="169" t="n">
        <v>60400</v>
      </c>
      <c r="K605" s="174"/>
      <c r="L605" s="174"/>
      <c r="M605" s="244" t="n">
        <v>60400</v>
      </c>
      <c r="N605" s="244"/>
      <c r="O605" s="244"/>
      <c r="P605" s="244" t="n">
        <v>6930</v>
      </c>
      <c r="Q605" s="247"/>
      <c r="R605" s="247"/>
      <c r="S605" s="247"/>
      <c r="T605" s="247"/>
      <c r="U605" s="247"/>
    </row>
    <row r="606" customFormat="false" ht="15.75" hidden="false" customHeight="false" outlineLevel="0" collapsed="false">
      <c r="A606" s="174"/>
      <c r="B606" s="174"/>
      <c r="C606" s="174"/>
      <c r="D606" s="240" t="n">
        <v>606</v>
      </c>
      <c r="E606" s="174"/>
      <c r="F606" s="240" t="n">
        <v>6100</v>
      </c>
      <c r="G606" s="174"/>
      <c r="H606" s="174"/>
      <c r="I606" s="248"/>
      <c r="J606" s="169" t="n">
        <v>60500</v>
      </c>
      <c r="K606" s="174"/>
      <c r="L606" s="174"/>
      <c r="M606" s="244" t="n">
        <v>60500</v>
      </c>
      <c r="N606" s="244"/>
      <c r="O606" s="244"/>
      <c r="P606" s="244" t="n">
        <v>6940</v>
      </c>
      <c r="Q606" s="247"/>
      <c r="R606" s="247"/>
      <c r="S606" s="247"/>
      <c r="T606" s="247"/>
      <c r="U606" s="247"/>
    </row>
    <row r="607" customFormat="false" ht="15.75" hidden="false" customHeight="false" outlineLevel="0" collapsed="false">
      <c r="A607" s="174"/>
      <c r="B607" s="174"/>
      <c r="C607" s="174"/>
      <c r="D607" s="240" t="n">
        <v>607</v>
      </c>
      <c r="E607" s="174"/>
      <c r="F607" s="240" t="n">
        <v>6110</v>
      </c>
      <c r="G607" s="174"/>
      <c r="H607" s="174"/>
      <c r="I607" s="248"/>
      <c r="J607" s="169" t="n">
        <v>60600</v>
      </c>
      <c r="K607" s="174"/>
      <c r="L607" s="174"/>
      <c r="M607" s="244" t="n">
        <v>60600</v>
      </c>
      <c r="N607" s="244"/>
      <c r="O607" s="244"/>
      <c r="P607" s="244" t="n">
        <v>6950</v>
      </c>
      <c r="Q607" s="247"/>
      <c r="R607" s="247"/>
      <c r="S607" s="247"/>
      <c r="T607" s="247"/>
      <c r="U607" s="247"/>
    </row>
    <row r="608" customFormat="false" ht="15.75" hidden="false" customHeight="false" outlineLevel="0" collapsed="false">
      <c r="A608" s="174"/>
      <c r="B608" s="174"/>
      <c r="C608" s="174"/>
      <c r="D608" s="240" t="n">
        <v>608</v>
      </c>
      <c r="E608" s="174"/>
      <c r="F608" s="240" t="n">
        <v>6120</v>
      </c>
      <c r="G608" s="174"/>
      <c r="H608" s="174"/>
      <c r="I608" s="248"/>
      <c r="J608" s="169" t="n">
        <v>60700</v>
      </c>
      <c r="K608" s="174"/>
      <c r="L608" s="174"/>
      <c r="M608" s="244" t="n">
        <v>60700</v>
      </c>
      <c r="N608" s="244"/>
      <c r="O608" s="244"/>
      <c r="P608" s="244" t="n">
        <v>6960</v>
      </c>
      <c r="Q608" s="247"/>
      <c r="R608" s="247"/>
      <c r="S608" s="247"/>
      <c r="T608" s="247"/>
      <c r="U608" s="247"/>
    </row>
    <row r="609" customFormat="false" ht="15.75" hidden="false" customHeight="false" outlineLevel="0" collapsed="false">
      <c r="A609" s="174"/>
      <c r="B609" s="174"/>
      <c r="C609" s="174"/>
      <c r="D609" s="240" t="n">
        <v>609</v>
      </c>
      <c r="E609" s="174"/>
      <c r="F609" s="240" t="n">
        <v>6130</v>
      </c>
      <c r="G609" s="174"/>
      <c r="H609" s="174"/>
      <c r="I609" s="248"/>
      <c r="J609" s="169" t="n">
        <v>60800</v>
      </c>
      <c r="K609" s="174"/>
      <c r="L609" s="174"/>
      <c r="M609" s="244" t="n">
        <v>60800</v>
      </c>
      <c r="N609" s="244"/>
      <c r="O609" s="244"/>
      <c r="P609" s="244" t="n">
        <v>6970</v>
      </c>
      <c r="Q609" s="247"/>
      <c r="R609" s="247"/>
      <c r="S609" s="247"/>
      <c r="T609" s="247"/>
      <c r="U609" s="247"/>
    </row>
    <row r="610" customFormat="false" ht="15.75" hidden="false" customHeight="false" outlineLevel="0" collapsed="false">
      <c r="A610" s="174"/>
      <c r="B610" s="174"/>
      <c r="C610" s="174"/>
      <c r="D610" s="240" t="n">
        <v>610</v>
      </c>
      <c r="E610" s="174"/>
      <c r="F610" s="240" t="n">
        <v>6140</v>
      </c>
      <c r="G610" s="174"/>
      <c r="H610" s="174"/>
      <c r="I610" s="248"/>
      <c r="J610" s="169" t="n">
        <v>60900</v>
      </c>
      <c r="K610" s="174"/>
      <c r="L610" s="174"/>
      <c r="M610" s="244" t="n">
        <v>60900</v>
      </c>
      <c r="N610" s="244"/>
      <c r="O610" s="244"/>
      <c r="P610" s="244" t="n">
        <v>6980</v>
      </c>
      <c r="Q610" s="247"/>
      <c r="R610" s="247"/>
      <c r="S610" s="247"/>
      <c r="T610" s="247"/>
      <c r="U610" s="247"/>
    </row>
    <row r="611" customFormat="false" ht="15.75" hidden="false" customHeight="false" outlineLevel="0" collapsed="false">
      <c r="A611" s="174"/>
      <c r="B611" s="174"/>
      <c r="C611" s="174"/>
      <c r="D611" s="240" t="n">
        <v>611</v>
      </c>
      <c r="E611" s="174"/>
      <c r="F611" s="240" t="n">
        <v>6150</v>
      </c>
      <c r="G611" s="174"/>
      <c r="H611" s="174"/>
      <c r="I611" s="248"/>
      <c r="J611" s="169" t="n">
        <v>61000</v>
      </c>
      <c r="K611" s="174"/>
      <c r="L611" s="174"/>
      <c r="M611" s="244" t="n">
        <v>61000</v>
      </c>
      <c r="N611" s="244"/>
      <c r="O611" s="244"/>
      <c r="P611" s="244" t="n">
        <v>6990</v>
      </c>
      <c r="Q611" s="247"/>
      <c r="R611" s="247"/>
      <c r="S611" s="247"/>
      <c r="T611" s="247"/>
      <c r="U611" s="247"/>
    </row>
    <row r="612" customFormat="false" ht="15.75" hidden="false" customHeight="false" outlineLevel="0" collapsed="false">
      <c r="A612" s="174"/>
      <c r="B612" s="174"/>
      <c r="C612" s="174"/>
      <c r="D612" s="240" t="n">
        <v>612</v>
      </c>
      <c r="E612" s="174"/>
      <c r="F612" s="240" t="n">
        <v>6160</v>
      </c>
      <c r="G612" s="174"/>
      <c r="H612" s="174"/>
      <c r="I612" s="248"/>
      <c r="J612" s="169" t="n">
        <v>61100</v>
      </c>
      <c r="K612" s="174"/>
      <c r="L612" s="174"/>
      <c r="M612" s="244" t="n">
        <v>61100</v>
      </c>
      <c r="N612" s="244"/>
      <c r="O612" s="244"/>
      <c r="P612" s="244" t="n">
        <v>7000</v>
      </c>
      <c r="Q612" s="247"/>
      <c r="R612" s="247"/>
      <c r="S612" s="247"/>
      <c r="T612" s="247"/>
      <c r="U612" s="247"/>
    </row>
    <row r="613" customFormat="false" ht="15.75" hidden="false" customHeight="false" outlineLevel="0" collapsed="false">
      <c r="A613" s="174"/>
      <c r="B613" s="174"/>
      <c r="C613" s="174"/>
      <c r="D613" s="240" t="n">
        <v>613</v>
      </c>
      <c r="E613" s="174"/>
      <c r="F613" s="240" t="n">
        <v>6170</v>
      </c>
      <c r="G613" s="174"/>
      <c r="H613" s="174"/>
      <c r="I613" s="248"/>
      <c r="J613" s="169" t="n">
        <v>61200</v>
      </c>
      <c r="K613" s="174"/>
      <c r="L613" s="174"/>
      <c r="M613" s="244" t="n">
        <v>61200</v>
      </c>
      <c r="N613" s="244"/>
      <c r="O613" s="244"/>
      <c r="P613" s="244" t="n">
        <v>7010</v>
      </c>
      <c r="Q613" s="247"/>
      <c r="R613" s="247"/>
      <c r="S613" s="247"/>
      <c r="T613" s="247"/>
      <c r="U613" s="247"/>
    </row>
    <row r="614" customFormat="false" ht="15.75" hidden="false" customHeight="false" outlineLevel="0" collapsed="false">
      <c r="A614" s="174"/>
      <c r="B614" s="174"/>
      <c r="C614" s="174"/>
      <c r="D614" s="240" t="n">
        <v>614</v>
      </c>
      <c r="E614" s="174"/>
      <c r="F614" s="240" t="n">
        <v>6180</v>
      </c>
      <c r="G614" s="174"/>
      <c r="H614" s="174"/>
      <c r="I614" s="248"/>
      <c r="J614" s="169" t="n">
        <v>61300</v>
      </c>
      <c r="K614" s="174"/>
      <c r="L614" s="174"/>
      <c r="M614" s="244" t="n">
        <v>61300</v>
      </c>
      <c r="N614" s="244"/>
      <c r="O614" s="244"/>
      <c r="P614" s="244" t="n">
        <v>7020</v>
      </c>
      <c r="Q614" s="247"/>
      <c r="R614" s="247"/>
      <c r="S614" s="247"/>
      <c r="T614" s="247"/>
      <c r="U614" s="247"/>
    </row>
    <row r="615" customFormat="false" ht="15.75" hidden="false" customHeight="false" outlineLevel="0" collapsed="false">
      <c r="A615" s="174"/>
      <c r="B615" s="174"/>
      <c r="C615" s="174"/>
      <c r="D615" s="240" t="n">
        <v>615</v>
      </c>
      <c r="E615" s="174"/>
      <c r="F615" s="240" t="n">
        <v>6190</v>
      </c>
      <c r="G615" s="174"/>
      <c r="H615" s="174"/>
      <c r="I615" s="248"/>
      <c r="J615" s="169" t="n">
        <v>61400</v>
      </c>
      <c r="K615" s="174"/>
      <c r="L615" s="174"/>
      <c r="M615" s="244" t="n">
        <v>61400</v>
      </c>
      <c r="N615" s="244"/>
      <c r="O615" s="244"/>
      <c r="P615" s="244" t="n">
        <v>7030</v>
      </c>
      <c r="Q615" s="247"/>
      <c r="R615" s="247"/>
      <c r="S615" s="247"/>
      <c r="T615" s="247"/>
      <c r="U615" s="247"/>
    </row>
    <row r="616" customFormat="false" ht="15.75" hidden="false" customHeight="false" outlineLevel="0" collapsed="false">
      <c r="A616" s="174"/>
      <c r="B616" s="174"/>
      <c r="C616" s="174"/>
      <c r="D616" s="240" t="n">
        <v>616</v>
      </c>
      <c r="E616" s="174"/>
      <c r="F616" s="240" t="n">
        <v>6200</v>
      </c>
      <c r="G616" s="174"/>
      <c r="H616" s="174"/>
      <c r="I616" s="248"/>
      <c r="J616" s="169" t="n">
        <v>61500</v>
      </c>
      <c r="K616" s="174"/>
      <c r="L616" s="174"/>
      <c r="M616" s="244" t="n">
        <v>61500</v>
      </c>
      <c r="N616" s="244"/>
      <c r="O616" s="244"/>
      <c r="P616" s="244" t="n">
        <v>7040</v>
      </c>
      <c r="Q616" s="247"/>
      <c r="R616" s="247"/>
      <c r="S616" s="247"/>
      <c r="T616" s="247"/>
      <c r="U616" s="247"/>
    </row>
    <row r="617" customFormat="false" ht="15.75" hidden="false" customHeight="false" outlineLevel="0" collapsed="false">
      <c r="A617" s="174"/>
      <c r="B617" s="174"/>
      <c r="C617" s="174"/>
      <c r="D617" s="240" t="n">
        <v>617</v>
      </c>
      <c r="E617" s="174"/>
      <c r="F617" s="240" t="n">
        <v>6210</v>
      </c>
      <c r="G617" s="174"/>
      <c r="H617" s="174"/>
      <c r="I617" s="248"/>
      <c r="J617" s="169" t="n">
        <v>61600</v>
      </c>
      <c r="K617" s="174"/>
      <c r="L617" s="174"/>
      <c r="M617" s="244" t="n">
        <v>61600</v>
      </c>
      <c r="N617" s="244"/>
      <c r="O617" s="244"/>
      <c r="P617" s="244" t="n">
        <v>7050</v>
      </c>
      <c r="Q617" s="247"/>
      <c r="R617" s="247"/>
      <c r="S617" s="247"/>
      <c r="T617" s="247"/>
      <c r="U617" s="247"/>
    </row>
    <row r="618" customFormat="false" ht="15.75" hidden="false" customHeight="false" outlineLevel="0" collapsed="false">
      <c r="A618" s="174"/>
      <c r="B618" s="174"/>
      <c r="C618" s="174"/>
      <c r="D618" s="240" t="n">
        <v>618</v>
      </c>
      <c r="E618" s="174"/>
      <c r="F618" s="240" t="n">
        <v>6220</v>
      </c>
      <c r="G618" s="174"/>
      <c r="H618" s="174"/>
      <c r="I618" s="248"/>
      <c r="J618" s="169" t="n">
        <v>61700</v>
      </c>
      <c r="K618" s="174"/>
      <c r="L618" s="174"/>
      <c r="M618" s="244" t="n">
        <v>61700</v>
      </c>
      <c r="N618" s="244"/>
      <c r="O618" s="244"/>
      <c r="P618" s="244" t="n">
        <v>7060</v>
      </c>
      <c r="Q618" s="247"/>
      <c r="R618" s="247"/>
      <c r="S618" s="247"/>
      <c r="T618" s="247"/>
      <c r="U618" s="247"/>
    </row>
    <row r="619" customFormat="false" ht="15.75" hidden="false" customHeight="false" outlineLevel="0" collapsed="false">
      <c r="A619" s="174"/>
      <c r="B619" s="174"/>
      <c r="C619" s="174"/>
      <c r="D619" s="240" t="n">
        <v>619</v>
      </c>
      <c r="E619" s="174"/>
      <c r="F619" s="240" t="n">
        <v>6230</v>
      </c>
      <c r="G619" s="174"/>
      <c r="H619" s="174"/>
      <c r="I619" s="248"/>
      <c r="J619" s="169" t="n">
        <v>61800</v>
      </c>
      <c r="K619" s="174"/>
      <c r="L619" s="174"/>
      <c r="M619" s="244" t="n">
        <v>61800</v>
      </c>
      <c r="N619" s="244"/>
      <c r="O619" s="244"/>
      <c r="P619" s="244" t="n">
        <v>7070</v>
      </c>
      <c r="Q619" s="247"/>
      <c r="R619" s="247"/>
      <c r="S619" s="247"/>
      <c r="T619" s="247"/>
      <c r="U619" s="247"/>
    </row>
    <row r="620" customFormat="false" ht="15.75" hidden="false" customHeight="false" outlineLevel="0" collapsed="false">
      <c r="A620" s="174"/>
      <c r="B620" s="174"/>
      <c r="C620" s="174"/>
      <c r="D620" s="240" t="n">
        <v>620</v>
      </c>
      <c r="E620" s="174"/>
      <c r="F620" s="240" t="n">
        <v>6240</v>
      </c>
      <c r="G620" s="174"/>
      <c r="H620" s="174"/>
      <c r="I620" s="248"/>
      <c r="J620" s="169" t="n">
        <v>61900</v>
      </c>
      <c r="K620" s="174"/>
      <c r="L620" s="174"/>
      <c r="M620" s="244" t="n">
        <v>61900</v>
      </c>
      <c r="N620" s="244"/>
      <c r="O620" s="244"/>
      <c r="P620" s="244" t="n">
        <v>7080</v>
      </c>
      <c r="Q620" s="247"/>
      <c r="R620" s="247"/>
      <c r="S620" s="247"/>
      <c r="T620" s="247"/>
      <c r="U620" s="247"/>
    </row>
    <row r="621" customFormat="false" ht="15.75" hidden="false" customHeight="false" outlineLevel="0" collapsed="false">
      <c r="A621" s="174"/>
      <c r="B621" s="174"/>
      <c r="C621" s="174"/>
      <c r="D621" s="240" t="n">
        <v>621</v>
      </c>
      <c r="E621" s="174"/>
      <c r="F621" s="240" t="n">
        <v>6250</v>
      </c>
      <c r="G621" s="174"/>
      <c r="H621" s="174"/>
      <c r="I621" s="248"/>
      <c r="J621" s="169" t="n">
        <v>62000</v>
      </c>
      <c r="K621" s="174"/>
      <c r="L621" s="174"/>
      <c r="M621" s="244" t="n">
        <v>62000</v>
      </c>
      <c r="N621" s="244"/>
      <c r="O621" s="244"/>
      <c r="P621" s="244" t="n">
        <v>7090</v>
      </c>
      <c r="Q621" s="247"/>
      <c r="R621" s="247"/>
      <c r="S621" s="247"/>
      <c r="T621" s="247"/>
      <c r="U621" s="247"/>
    </row>
    <row r="622" customFormat="false" ht="15.75" hidden="false" customHeight="false" outlineLevel="0" collapsed="false">
      <c r="A622" s="174"/>
      <c r="B622" s="174"/>
      <c r="C622" s="174"/>
      <c r="D622" s="240" t="n">
        <v>622</v>
      </c>
      <c r="E622" s="174"/>
      <c r="F622" s="240" t="n">
        <v>6260</v>
      </c>
      <c r="G622" s="174"/>
      <c r="H622" s="174"/>
      <c r="I622" s="248"/>
      <c r="J622" s="169" t="n">
        <v>62100</v>
      </c>
      <c r="K622" s="174"/>
      <c r="L622" s="174"/>
      <c r="M622" s="244" t="n">
        <v>62100</v>
      </c>
      <c r="N622" s="244"/>
      <c r="O622" s="244"/>
      <c r="P622" s="244" t="n">
        <v>7100</v>
      </c>
      <c r="Q622" s="247"/>
      <c r="R622" s="247"/>
      <c r="S622" s="247"/>
      <c r="T622" s="247"/>
      <c r="U622" s="247"/>
    </row>
    <row r="623" customFormat="false" ht="15.75" hidden="false" customHeight="false" outlineLevel="0" collapsed="false">
      <c r="A623" s="174"/>
      <c r="B623" s="174"/>
      <c r="C623" s="174"/>
      <c r="D623" s="240" t="n">
        <v>623</v>
      </c>
      <c r="E623" s="174"/>
      <c r="F623" s="240" t="n">
        <v>6270</v>
      </c>
      <c r="G623" s="174"/>
      <c r="H623" s="174"/>
      <c r="I623" s="248"/>
      <c r="J623" s="169" t="n">
        <v>62200</v>
      </c>
      <c r="K623" s="174"/>
      <c r="L623" s="174"/>
      <c r="M623" s="244" t="n">
        <v>62200</v>
      </c>
      <c r="N623" s="244"/>
      <c r="O623" s="244"/>
      <c r="P623" s="244" t="n">
        <v>7110</v>
      </c>
      <c r="Q623" s="247"/>
      <c r="R623" s="247"/>
      <c r="S623" s="247"/>
      <c r="T623" s="247"/>
      <c r="U623" s="247"/>
    </row>
    <row r="624" customFormat="false" ht="15.75" hidden="false" customHeight="false" outlineLevel="0" collapsed="false">
      <c r="A624" s="174"/>
      <c r="B624" s="174"/>
      <c r="C624" s="174"/>
      <c r="D624" s="240" t="n">
        <v>624</v>
      </c>
      <c r="E624" s="174"/>
      <c r="F624" s="240" t="n">
        <v>6280</v>
      </c>
      <c r="G624" s="174"/>
      <c r="H624" s="174"/>
      <c r="I624" s="248"/>
      <c r="J624" s="169" t="n">
        <v>62300</v>
      </c>
      <c r="K624" s="174"/>
      <c r="L624" s="174"/>
      <c r="M624" s="244" t="n">
        <v>62300</v>
      </c>
      <c r="N624" s="244"/>
      <c r="O624" s="244"/>
      <c r="P624" s="244" t="n">
        <v>7120</v>
      </c>
      <c r="Q624" s="247"/>
      <c r="R624" s="247"/>
      <c r="S624" s="247"/>
      <c r="T624" s="247"/>
      <c r="U624" s="247"/>
    </row>
    <row r="625" customFormat="false" ht="15.75" hidden="false" customHeight="false" outlineLevel="0" collapsed="false">
      <c r="A625" s="174"/>
      <c r="B625" s="174"/>
      <c r="C625" s="174"/>
      <c r="D625" s="240" t="n">
        <v>625</v>
      </c>
      <c r="E625" s="174"/>
      <c r="F625" s="240" t="n">
        <v>6290</v>
      </c>
      <c r="G625" s="174"/>
      <c r="H625" s="174"/>
      <c r="I625" s="248"/>
      <c r="J625" s="169" t="n">
        <v>62400</v>
      </c>
      <c r="K625" s="174"/>
      <c r="L625" s="174"/>
      <c r="M625" s="244" t="n">
        <v>62400</v>
      </c>
      <c r="N625" s="244"/>
      <c r="O625" s="244"/>
      <c r="P625" s="244" t="n">
        <v>7130</v>
      </c>
      <c r="Q625" s="247"/>
      <c r="R625" s="247"/>
      <c r="S625" s="247"/>
      <c r="T625" s="247"/>
      <c r="U625" s="247"/>
    </row>
    <row r="626" customFormat="false" ht="15.75" hidden="false" customHeight="false" outlineLevel="0" collapsed="false">
      <c r="A626" s="174"/>
      <c r="B626" s="174"/>
      <c r="C626" s="174"/>
      <c r="D626" s="240" t="n">
        <v>626</v>
      </c>
      <c r="E626" s="174"/>
      <c r="F626" s="240" t="n">
        <v>6300</v>
      </c>
      <c r="G626" s="174"/>
      <c r="H626" s="174"/>
      <c r="I626" s="248"/>
      <c r="J626" s="169" t="n">
        <v>62500</v>
      </c>
      <c r="K626" s="174"/>
      <c r="L626" s="174"/>
      <c r="M626" s="244" t="n">
        <v>62500</v>
      </c>
      <c r="N626" s="244"/>
      <c r="O626" s="244"/>
      <c r="P626" s="244" t="n">
        <v>7140</v>
      </c>
      <c r="Q626" s="247"/>
      <c r="R626" s="247"/>
      <c r="S626" s="247"/>
      <c r="T626" s="247"/>
      <c r="U626" s="247"/>
    </row>
    <row r="627" customFormat="false" ht="15.75" hidden="false" customHeight="false" outlineLevel="0" collapsed="false">
      <c r="A627" s="174"/>
      <c r="B627" s="174"/>
      <c r="C627" s="174"/>
      <c r="D627" s="240" t="n">
        <v>627</v>
      </c>
      <c r="E627" s="174"/>
      <c r="F627" s="240" t="n">
        <v>6310</v>
      </c>
      <c r="G627" s="174"/>
      <c r="H627" s="174"/>
      <c r="I627" s="248"/>
      <c r="J627" s="169" t="n">
        <v>62600</v>
      </c>
      <c r="K627" s="174"/>
      <c r="L627" s="174"/>
      <c r="M627" s="244" t="n">
        <v>62600</v>
      </c>
      <c r="N627" s="244"/>
      <c r="O627" s="244"/>
      <c r="P627" s="244" t="n">
        <v>7150</v>
      </c>
      <c r="Q627" s="247"/>
      <c r="R627" s="247"/>
      <c r="S627" s="247"/>
      <c r="T627" s="247"/>
      <c r="U627" s="247"/>
    </row>
    <row r="628" customFormat="false" ht="15.75" hidden="false" customHeight="false" outlineLevel="0" collapsed="false">
      <c r="A628" s="174"/>
      <c r="B628" s="174"/>
      <c r="C628" s="174"/>
      <c r="D628" s="240" t="n">
        <v>628</v>
      </c>
      <c r="E628" s="174"/>
      <c r="F628" s="240" t="n">
        <v>6320</v>
      </c>
      <c r="G628" s="174"/>
      <c r="H628" s="174"/>
      <c r="I628" s="248"/>
      <c r="J628" s="169" t="n">
        <v>62700</v>
      </c>
      <c r="K628" s="174"/>
      <c r="L628" s="174"/>
      <c r="M628" s="244" t="n">
        <v>62700</v>
      </c>
      <c r="N628" s="244"/>
      <c r="O628" s="244"/>
      <c r="P628" s="244" t="n">
        <v>7160</v>
      </c>
      <c r="Q628" s="247"/>
      <c r="R628" s="247"/>
      <c r="S628" s="247"/>
      <c r="T628" s="247"/>
      <c r="U628" s="247"/>
    </row>
    <row r="629" customFormat="false" ht="15.75" hidden="false" customHeight="false" outlineLevel="0" collapsed="false">
      <c r="A629" s="174"/>
      <c r="B629" s="174"/>
      <c r="C629" s="174"/>
      <c r="D629" s="240" t="n">
        <v>629</v>
      </c>
      <c r="E629" s="174"/>
      <c r="F629" s="240" t="n">
        <v>6330</v>
      </c>
      <c r="G629" s="174"/>
      <c r="H629" s="174"/>
      <c r="I629" s="248"/>
      <c r="J629" s="169" t="n">
        <v>62800</v>
      </c>
      <c r="K629" s="174"/>
      <c r="L629" s="174"/>
      <c r="M629" s="244" t="n">
        <v>62800</v>
      </c>
      <c r="N629" s="244"/>
      <c r="O629" s="244"/>
      <c r="P629" s="244" t="n">
        <v>7170</v>
      </c>
      <c r="Q629" s="247"/>
      <c r="R629" s="247"/>
      <c r="S629" s="247"/>
      <c r="T629" s="247"/>
      <c r="U629" s="247"/>
    </row>
    <row r="630" customFormat="false" ht="15.75" hidden="false" customHeight="false" outlineLevel="0" collapsed="false">
      <c r="A630" s="174"/>
      <c r="B630" s="174"/>
      <c r="C630" s="174"/>
      <c r="D630" s="240" t="n">
        <v>630</v>
      </c>
      <c r="E630" s="174"/>
      <c r="F630" s="240" t="n">
        <v>6340</v>
      </c>
      <c r="G630" s="174"/>
      <c r="H630" s="174"/>
      <c r="I630" s="248"/>
      <c r="J630" s="169" t="n">
        <v>62900</v>
      </c>
      <c r="K630" s="174"/>
      <c r="L630" s="174"/>
      <c r="M630" s="244" t="n">
        <v>62900</v>
      </c>
      <c r="N630" s="244"/>
      <c r="O630" s="244"/>
      <c r="P630" s="244" t="n">
        <v>7180</v>
      </c>
      <c r="Q630" s="247"/>
      <c r="R630" s="247"/>
      <c r="S630" s="247"/>
      <c r="T630" s="247"/>
      <c r="U630" s="247"/>
    </row>
    <row r="631" customFormat="false" ht="15.75" hidden="false" customHeight="false" outlineLevel="0" collapsed="false">
      <c r="A631" s="174"/>
      <c r="B631" s="174"/>
      <c r="C631" s="174"/>
      <c r="D631" s="240" t="n">
        <v>631</v>
      </c>
      <c r="E631" s="174"/>
      <c r="F631" s="240" t="n">
        <v>6350</v>
      </c>
      <c r="G631" s="174"/>
      <c r="H631" s="174"/>
      <c r="I631" s="248"/>
      <c r="J631" s="169" t="n">
        <v>63000</v>
      </c>
      <c r="K631" s="174"/>
      <c r="L631" s="174"/>
      <c r="M631" s="244" t="n">
        <v>63000</v>
      </c>
      <c r="N631" s="244"/>
      <c r="O631" s="244"/>
      <c r="P631" s="244" t="n">
        <v>7190</v>
      </c>
      <c r="Q631" s="247"/>
      <c r="R631" s="247"/>
      <c r="S631" s="247"/>
      <c r="T631" s="247"/>
      <c r="U631" s="247"/>
    </row>
    <row r="632" customFormat="false" ht="15.75" hidden="false" customHeight="false" outlineLevel="0" collapsed="false">
      <c r="A632" s="174"/>
      <c r="B632" s="174"/>
      <c r="C632" s="174"/>
      <c r="D632" s="240" t="n">
        <v>632</v>
      </c>
      <c r="E632" s="174"/>
      <c r="F632" s="240" t="n">
        <v>6360</v>
      </c>
      <c r="G632" s="174"/>
      <c r="H632" s="174"/>
      <c r="I632" s="248"/>
      <c r="J632" s="169" t="n">
        <v>63100</v>
      </c>
      <c r="K632" s="174"/>
      <c r="L632" s="174"/>
      <c r="M632" s="244" t="n">
        <v>63100</v>
      </c>
      <c r="N632" s="244"/>
      <c r="O632" s="244"/>
      <c r="P632" s="244" t="n">
        <v>7200</v>
      </c>
      <c r="Q632" s="247"/>
      <c r="R632" s="247"/>
      <c r="S632" s="247"/>
      <c r="T632" s="247"/>
      <c r="U632" s="247"/>
    </row>
    <row r="633" customFormat="false" ht="15.75" hidden="false" customHeight="false" outlineLevel="0" collapsed="false">
      <c r="A633" s="174"/>
      <c r="B633" s="174"/>
      <c r="C633" s="174"/>
      <c r="D633" s="240" t="n">
        <v>633</v>
      </c>
      <c r="E633" s="174"/>
      <c r="F633" s="240" t="n">
        <v>6370</v>
      </c>
      <c r="G633" s="174"/>
      <c r="H633" s="174"/>
      <c r="I633" s="248"/>
      <c r="J633" s="169" t="n">
        <v>63200</v>
      </c>
      <c r="K633" s="174"/>
      <c r="L633" s="174"/>
      <c r="M633" s="244" t="n">
        <v>63200</v>
      </c>
      <c r="N633" s="244"/>
      <c r="O633" s="244"/>
      <c r="P633" s="244"/>
      <c r="Q633" s="247"/>
      <c r="R633" s="247"/>
      <c r="S633" s="247"/>
      <c r="T633" s="247"/>
      <c r="U633" s="247"/>
    </row>
    <row r="634" customFormat="false" ht="15.75" hidden="false" customHeight="false" outlineLevel="0" collapsed="false">
      <c r="A634" s="174"/>
      <c r="B634" s="174"/>
      <c r="C634" s="174"/>
      <c r="D634" s="240" t="n">
        <v>634</v>
      </c>
      <c r="E634" s="174"/>
      <c r="F634" s="240" t="n">
        <v>6380</v>
      </c>
      <c r="G634" s="174"/>
      <c r="H634" s="174"/>
      <c r="I634" s="248"/>
      <c r="J634" s="169" t="n">
        <v>63300</v>
      </c>
      <c r="K634" s="174"/>
      <c r="L634" s="174"/>
      <c r="M634" s="244" t="n">
        <v>63300</v>
      </c>
      <c r="N634" s="244"/>
      <c r="O634" s="244"/>
      <c r="P634" s="244"/>
      <c r="Q634" s="247"/>
      <c r="R634" s="247"/>
      <c r="S634" s="247"/>
      <c r="T634" s="247"/>
      <c r="U634" s="247"/>
    </row>
    <row r="635" customFormat="false" ht="15.75" hidden="false" customHeight="false" outlineLevel="0" collapsed="false">
      <c r="A635" s="174"/>
      <c r="B635" s="174"/>
      <c r="C635" s="174"/>
      <c r="D635" s="240" t="n">
        <v>635</v>
      </c>
      <c r="E635" s="174"/>
      <c r="F635" s="240" t="n">
        <v>6390</v>
      </c>
      <c r="G635" s="174"/>
      <c r="H635" s="174"/>
      <c r="I635" s="248"/>
      <c r="J635" s="169" t="n">
        <v>63400</v>
      </c>
      <c r="K635" s="174"/>
      <c r="L635" s="174"/>
      <c r="M635" s="244" t="n">
        <v>63400</v>
      </c>
      <c r="N635" s="244"/>
      <c r="O635" s="244"/>
      <c r="P635" s="244"/>
      <c r="Q635" s="247"/>
      <c r="R635" s="247"/>
      <c r="S635" s="247"/>
      <c r="T635" s="247"/>
      <c r="U635" s="247"/>
    </row>
    <row r="636" customFormat="false" ht="15.75" hidden="false" customHeight="false" outlineLevel="0" collapsed="false">
      <c r="A636" s="174"/>
      <c r="B636" s="174"/>
      <c r="C636" s="174"/>
      <c r="D636" s="240" t="n">
        <v>636</v>
      </c>
      <c r="E636" s="174"/>
      <c r="F636" s="240" t="n">
        <v>6400</v>
      </c>
      <c r="G636" s="174"/>
      <c r="H636" s="174"/>
      <c r="I636" s="248"/>
      <c r="J636" s="169" t="n">
        <v>63500</v>
      </c>
      <c r="K636" s="174"/>
      <c r="L636" s="174"/>
      <c r="M636" s="244" t="n">
        <v>63500</v>
      </c>
      <c r="N636" s="244"/>
      <c r="O636" s="244"/>
      <c r="P636" s="244"/>
      <c r="Q636" s="247"/>
      <c r="R636" s="247"/>
      <c r="S636" s="247"/>
      <c r="T636" s="247"/>
      <c r="U636" s="247"/>
    </row>
    <row r="637" customFormat="false" ht="15.75" hidden="false" customHeight="false" outlineLevel="0" collapsed="false">
      <c r="A637" s="174"/>
      <c r="B637" s="174"/>
      <c r="C637" s="174"/>
      <c r="D637" s="240" t="n">
        <v>637</v>
      </c>
      <c r="E637" s="174"/>
      <c r="F637" s="240" t="n">
        <v>6410</v>
      </c>
      <c r="G637" s="174"/>
      <c r="H637" s="174"/>
      <c r="I637" s="248"/>
      <c r="J637" s="169" t="n">
        <v>63600</v>
      </c>
      <c r="K637" s="174"/>
      <c r="L637" s="174"/>
      <c r="M637" s="244" t="n">
        <v>63600</v>
      </c>
      <c r="N637" s="244"/>
      <c r="O637" s="244"/>
      <c r="P637" s="244"/>
      <c r="Q637" s="247"/>
      <c r="R637" s="247"/>
      <c r="S637" s="247"/>
      <c r="T637" s="247"/>
      <c r="U637" s="247"/>
    </row>
    <row r="638" customFormat="false" ht="15.75" hidden="false" customHeight="false" outlineLevel="0" collapsed="false">
      <c r="A638" s="174"/>
      <c r="B638" s="174"/>
      <c r="C638" s="174"/>
      <c r="D638" s="240" t="n">
        <v>638</v>
      </c>
      <c r="E638" s="174"/>
      <c r="F638" s="240" t="n">
        <v>6420</v>
      </c>
      <c r="G638" s="174"/>
      <c r="H638" s="174"/>
      <c r="I638" s="248"/>
      <c r="J638" s="169" t="n">
        <v>63700</v>
      </c>
      <c r="K638" s="174"/>
      <c r="L638" s="174"/>
      <c r="M638" s="244" t="n">
        <v>63700</v>
      </c>
      <c r="N638" s="244"/>
      <c r="O638" s="244"/>
      <c r="P638" s="244"/>
      <c r="Q638" s="247"/>
      <c r="R638" s="247"/>
      <c r="S638" s="247"/>
      <c r="T638" s="247"/>
      <c r="U638" s="247"/>
    </row>
    <row r="639" customFormat="false" ht="15.75" hidden="false" customHeight="false" outlineLevel="0" collapsed="false">
      <c r="A639" s="174"/>
      <c r="B639" s="174"/>
      <c r="C639" s="174"/>
      <c r="D639" s="240" t="n">
        <v>639</v>
      </c>
      <c r="E639" s="174"/>
      <c r="F639" s="240" t="n">
        <v>6430</v>
      </c>
      <c r="G639" s="174"/>
      <c r="H639" s="174"/>
      <c r="I639" s="248"/>
      <c r="J639" s="169" t="n">
        <v>63800</v>
      </c>
      <c r="K639" s="174"/>
      <c r="L639" s="174"/>
      <c r="M639" s="244" t="n">
        <v>63800</v>
      </c>
      <c r="N639" s="244"/>
      <c r="O639" s="244"/>
      <c r="P639" s="244"/>
      <c r="Q639" s="247"/>
      <c r="R639" s="247"/>
      <c r="S639" s="247"/>
      <c r="T639" s="247"/>
      <c r="U639" s="247"/>
    </row>
    <row r="640" customFormat="false" ht="15.75" hidden="false" customHeight="false" outlineLevel="0" collapsed="false">
      <c r="A640" s="174"/>
      <c r="B640" s="174"/>
      <c r="C640" s="174"/>
      <c r="D640" s="240" t="n">
        <v>640</v>
      </c>
      <c r="E640" s="174"/>
      <c r="F640" s="240" t="n">
        <v>6440</v>
      </c>
      <c r="G640" s="174"/>
      <c r="H640" s="174"/>
      <c r="I640" s="248"/>
      <c r="J640" s="169" t="n">
        <v>63900</v>
      </c>
      <c r="K640" s="174"/>
      <c r="L640" s="174"/>
      <c r="M640" s="244" t="n">
        <v>63900</v>
      </c>
      <c r="N640" s="244"/>
      <c r="O640" s="244"/>
      <c r="P640" s="244"/>
      <c r="Q640" s="247"/>
      <c r="R640" s="247"/>
      <c r="S640" s="247"/>
      <c r="T640" s="247"/>
      <c r="U640" s="247"/>
    </row>
    <row r="641" customFormat="false" ht="15.75" hidden="false" customHeight="false" outlineLevel="0" collapsed="false">
      <c r="A641" s="174"/>
      <c r="B641" s="174"/>
      <c r="C641" s="174"/>
      <c r="D641" s="240" t="n">
        <v>641</v>
      </c>
      <c r="E641" s="174"/>
      <c r="F641" s="240" t="n">
        <v>6450</v>
      </c>
      <c r="G641" s="174"/>
      <c r="H641" s="174"/>
      <c r="I641" s="248"/>
      <c r="J641" s="169" t="n">
        <v>64000</v>
      </c>
      <c r="K641" s="174"/>
      <c r="L641" s="174"/>
      <c r="M641" s="244" t="n">
        <v>64000</v>
      </c>
      <c r="N641" s="244"/>
      <c r="O641" s="244"/>
      <c r="P641" s="244"/>
      <c r="Q641" s="247"/>
      <c r="R641" s="247"/>
      <c r="S641" s="247"/>
      <c r="T641" s="247"/>
      <c r="U641" s="247"/>
    </row>
    <row r="642" customFormat="false" ht="15.75" hidden="false" customHeight="false" outlineLevel="0" collapsed="false">
      <c r="A642" s="174"/>
      <c r="B642" s="174"/>
      <c r="C642" s="174"/>
      <c r="D642" s="240" t="n">
        <v>642</v>
      </c>
      <c r="E642" s="174"/>
      <c r="F642" s="240" t="n">
        <v>6460</v>
      </c>
      <c r="G642" s="174"/>
      <c r="H642" s="174"/>
      <c r="I642" s="248"/>
      <c r="J642" s="169" t="n">
        <v>64100</v>
      </c>
      <c r="K642" s="174"/>
      <c r="L642" s="174"/>
      <c r="M642" s="244" t="n">
        <v>64100</v>
      </c>
      <c r="N642" s="244"/>
      <c r="O642" s="244"/>
      <c r="P642" s="244"/>
      <c r="Q642" s="247"/>
      <c r="R642" s="247"/>
      <c r="S642" s="247"/>
      <c r="T642" s="247"/>
      <c r="U642" s="247"/>
    </row>
    <row r="643" customFormat="false" ht="15.75" hidden="false" customHeight="false" outlineLevel="0" collapsed="false">
      <c r="A643" s="174"/>
      <c r="B643" s="174"/>
      <c r="C643" s="174"/>
      <c r="D643" s="240" t="n">
        <v>643</v>
      </c>
      <c r="E643" s="174"/>
      <c r="F643" s="240" t="n">
        <v>6470</v>
      </c>
      <c r="G643" s="174"/>
      <c r="H643" s="174"/>
      <c r="I643" s="248"/>
      <c r="J643" s="169" t="n">
        <v>64200</v>
      </c>
      <c r="K643" s="174"/>
      <c r="L643" s="174"/>
      <c r="M643" s="244" t="n">
        <v>64200</v>
      </c>
      <c r="N643" s="244"/>
      <c r="O643" s="244"/>
      <c r="P643" s="244"/>
      <c r="Q643" s="247"/>
      <c r="R643" s="247"/>
      <c r="S643" s="247"/>
      <c r="T643" s="247"/>
      <c r="U643" s="247"/>
    </row>
    <row r="644" customFormat="false" ht="15.75" hidden="false" customHeight="false" outlineLevel="0" collapsed="false">
      <c r="A644" s="174"/>
      <c r="B644" s="174"/>
      <c r="C644" s="174"/>
      <c r="D644" s="240" t="n">
        <v>644</v>
      </c>
      <c r="E644" s="174"/>
      <c r="F644" s="240" t="n">
        <v>6480</v>
      </c>
      <c r="G644" s="174"/>
      <c r="H644" s="174"/>
      <c r="I644" s="248"/>
      <c r="J644" s="169" t="n">
        <v>64300</v>
      </c>
      <c r="K644" s="174"/>
      <c r="L644" s="174"/>
      <c r="M644" s="244" t="n">
        <v>64300</v>
      </c>
      <c r="N644" s="244"/>
      <c r="O644" s="244"/>
      <c r="P644" s="244"/>
      <c r="Q644" s="247"/>
      <c r="R644" s="247"/>
      <c r="S644" s="247"/>
      <c r="T644" s="247"/>
      <c r="U644" s="247"/>
    </row>
    <row r="645" customFormat="false" ht="15.75" hidden="false" customHeight="false" outlineLevel="0" collapsed="false">
      <c r="A645" s="174"/>
      <c r="B645" s="174"/>
      <c r="C645" s="174"/>
      <c r="D645" s="240" t="n">
        <v>645</v>
      </c>
      <c r="E645" s="174"/>
      <c r="F645" s="240" t="n">
        <v>6490</v>
      </c>
      <c r="G645" s="174"/>
      <c r="H645" s="174"/>
      <c r="I645" s="248"/>
      <c r="J645" s="169" t="n">
        <v>64400</v>
      </c>
      <c r="K645" s="174"/>
      <c r="L645" s="174"/>
      <c r="M645" s="244" t="n">
        <v>64400</v>
      </c>
      <c r="N645" s="244"/>
      <c r="O645" s="244"/>
      <c r="P645" s="244"/>
      <c r="Q645" s="247"/>
      <c r="R645" s="247"/>
      <c r="S645" s="247"/>
      <c r="T645" s="247"/>
      <c r="U645" s="247"/>
    </row>
    <row r="646" customFormat="false" ht="15.75" hidden="false" customHeight="false" outlineLevel="0" collapsed="false">
      <c r="A646" s="174"/>
      <c r="B646" s="174"/>
      <c r="C646" s="174"/>
      <c r="D646" s="240" t="n">
        <v>646</v>
      </c>
      <c r="E646" s="174"/>
      <c r="F646" s="240" t="n">
        <v>6500</v>
      </c>
      <c r="G646" s="174"/>
      <c r="H646" s="174"/>
      <c r="I646" s="248"/>
      <c r="J646" s="169" t="n">
        <v>64500</v>
      </c>
      <c r="K646" s="174"/>
      <c r="L646" s="174"/>
      <c r="M646" s="244" t="n">
        <v>64500</v>
      </c>
      <c r="N646" s="244"/>
      <c r="O646" s="244"/>
      <c r="P646" s="244"/>
      <c r="Q646" s="247"/>
      <c r="R646" s="247"/>
      <c r="S646" s="247"/>
      <c r="T646" s="247"/>
      <c r="U646" s="247"/>
    </row>
    <row r="647" customFormat="false" ht="15.75" hidden="false" customHeight="false" outlineLevel="0" collapsed="false">
      <c r="A647" s="174"/>
      <c r="B647" s="174"/>
      <c r="C647" s="174"/>
      <c r="D647" s="240" t="n">
        <v>647</v>
      </c>
      <c r="E647" s="174"/>
      <c r="F647" s="240" t="n">
        <v>6510</v>
      </c>
      <c r="G647" s="174"/>
      <c r="H647" s="174"/>
      <c r="I647" s="248"/>
      <c r="J647" s="169" t="n">
        <v>64600</v>
      </c>
      <c r="K647" s="174"/>
      <c r="L647" s="174"/>
      <c r="M647" s="244" t="n">
        <v>64600</v>
      </c>
      <c r="N647" s="244"/>
      <c r="O647" s="244"/>
      <c r="P647" s="244"/>
      <c r="Q647" s="247"/>
      <c r="R647" s="247"/>
      <c r="S647" s="247"/>
      <c r="T647" s="247"/>
      <c r="U647" s="247"/>
    </row>
    <row r="648" customFormat="false" ht="15.75" hidden="false" customHeight="false" outlineLevel="0" collapsed="false">
      <c r="A648" s="174"/>
      <c r="B648" s="174"/>
      <c r="C648" s="174"/>
      <c r="D648" s="240" t="n">
        <v>648</v>
      </c>
      <c r="E648" s="174"/>
      <c r="F648" s="240" t="n">
        <v>6520</v>
      </c>
      <c r="G648" s="174"/>
      <c r="H648" s="174"/>
      <c r="I648" s="248"/>
      <c r="J648" s="169" t="n">
        <v>64700</v>
      </c>
      <c r="K648" s="174"/>
      <c r="L648" s="174"/>
      <c r="M648" s="244" t="n">
        <v>64700</v>
      </c>
      <c r="N648" s="244"/>
      <c r="O648" s="244"/>
      <c r="P648" s="244"/>
      <c r="Q648" s="247"/>
      <c r="R648" s="247"/>
      <c r="S648" s="247"/>
      <c r="T648" s="247"/>
      <c r="U648" s="247"/>
    </row>
    <row r="649" customFormat="false" ht="15.75" hidden="false" customHeight="false" outlineLevel="0" collapsed="false">
      <c r="A649" s="174"/>
      <c r="B649" s="174"/>
      <c r="C649" s="174"/>
      <c r="D649" s="240" t="n">
        <v>649</v>
      </c>
      <c r="E649" s="174"/>
      <c r="F649" s="240" t="n">
        <v>6530</v>
      </c>
      <c r="G649" s="174"/>
      <c r="H649" s="174"/>
      <c r="I649" s="248"/>
      <c r="J649" s="169" t="n">
        <v>64800</v>
      </c>
      <c r="K649" s="174"/>
      <c r="L649" s="174"/>
      <c r="M649" s="244" t="n">
        <v>64800</v>
      </c>
      <c r="N649" s="244"/>
      <c r="O649" s="244"/>
      <c r="P649" s="244"/>
      <c r="Q649" s="247"/>
      <c r="R649" s="247"/>
      <c r="S649" s="247"/>
      <c r="T649" s="247"/>
      <c r="U649" s="247"/>
    </row>
    <row r="650" customFormat="false" ht="15.75" hidden="false" customHeight="false" outlineLevel="0" collapsed="false">
      <c r="A650" s="174"/>
      <c r="B650" s="174"/>
      <c r="C650" s="174"/>
      <c r="D650" s="240" t="n">
        <v>650</v>
      </c>
      <c r="E650" s="174"/>
      <c r="F650" s="240" t="n">
        <v>6540</v>
      </c>
      <c r="G650" s="174"/>
      <c r="H650" s="174"/>
      <c r="I650" s="248"/>
      <c r="J650" s="169" t="n">
        <v>64900</v>
      </c>
      <c r="K650" s="174"/>
      <c r="L650" s="174"/>
      <c r="M650" s="244" t="n">
        <v>64900</v>
      </c>
      <c r="N650" s="244"/>
      <c r="O650" s="244"/>
      <c r="P650" s="244"/>
      <c r="Q650" s="247"/>
      <c r="R650" s="247"/>
      <c r="S650" s="247"/>
      <c r="T650" s="247"/>
      <c r="U650" s="247"/>
    </row>
    <row r="651" customFormat="false" ht="15.75" hidden="false" customHeight="false" outlineLevel="0" collapsed="false">
      <c r="A651" s="174"/>
      <c r="B651" s="174"/>
      <c r="C651" s="174"/>
      <c r="D651" s="240" t="n">
        <v>651</v>
      </c>
      <c r="E651" s="174"/>
      <c r="F651" s="240" t="n">
        <v>6550</v>
      </c>
      <c r="G651" s="174"/>
      <c r="H651" s="174"/>
      <c r="I651" s="248"/>
      <c r="J651" s="169" t="n">
        <v>65000</v>
      </c>
      <c r="K651" s="174"/>
      <c r="L651" s="174"/>
      <c r="M651" s="244" t="n">
        <v>65000</v>
      </c>
      <c r="N651" s="244"/>
      <c r="O651" s="244"/>
      <c r="P651" s="244"/>
      <c r="Q651" s="247"/>
      <c r="R651" s="247"/>
      <c r="S651" s="247"/>
      <c r="T651" s="247"/>
      <c r="U651" s="247"/>
    </row>
    <row r="652" customFormat="false" ht="15.75" hidden="false" customHeight="false" outlineLevel="0" collapsed="false">
      <c r="A652" s="174"/>
      <c r="B652" s="174"/>
      <c r="C652" s="174"/>
      <c r="D652" s="240" t="n">
        <v>652</v>
      </c>
      <c r="E652" s="174"/>
      <c r="F652" s="240" t="n">
        <v>6560</v>
      </c>
      <c r="G652" s="174"/>
      <c r="H652" s="174"/>
      <c r="I652" s="248"/>
      <c r="J652" s="169" t="n">
        <v>65100</v>
      </c>
      <c r="K652" s="174"/>
      <c r="L652" s="174"/>
      <c r="M652" s="244" t="n">
        <v>65100</v>
      </c>
      <c r="N652" s="244"/>
      <c r="O652" s="244"/>
      <c r="P652" s="244"/>
      <c r="Q652" s="247"/>
      <c r="R652" s="247"/>
      <c r="S652" s="247"/>
      <c r="T652" s="247"/>
      <c r="U652" s="247"/>
    </row>
    <row r="653" customFormat="false" ht="15.75" hidden="false" customHeight="false" outlineLevel="0" collapsed="false">
      <c r="A653" s="174"/>
      <c r="B653" s="174"/>
      <c r="C653" s="174"/>
      <c r="D653" s="240" t="n">
        <v>653</v>
      </c>
      <c r="E653" s="174"/>
      <c r="F653" s="240" t="n">
        <v>6570</v>
      </c>
      <c r="G653" s="174"/>
      <c r="H653" s="174"/>
      <c r="I653" s="248"/>
      <c r="J653" s="169" t="n">
        <v>65200</v>
      </c>
      <c r="K653" s="174"/>
      <c r="L653" s="174"/>
      <c r="M653" s="244" t="n">
        <v>65200</v>
      </c>
      <c r="N653" s="244"/>
      <c r="O653" s="244"/>
      <c r="P653" s="244"/>
      <c r="Q653" s="247"/>
      <c r="R653" s="247"/>
      <c r="S653" s="247"/>
      <c r="T653" s="247"/>
      <c r="U653" s="247"/>
    </row>
    <row r="654" customFormat="false" ht="15.75" hidden="false" customHeight="false" outlineLevel="0" collapsed="false">
      <c r="A654" s="174"/>
      <c r="B654" s="174"/>
      <c r="C654" s="174"/>
      <c r="D654" s="240" t="n">
        <v>654</v>
      </c>
      <c r="E654" s="174"/>
      <c r="F654" s="240" t="n">
        <v>6580</v>
      </c>
      <c r="G654" s="174"/>
      <c r="H654" s="174"/>
      <c r="I654" s="248"/>
      <c r="J654" s="169" t="n">
        <v>65300</v>
      </c>
      <c r="K654" s="174"/>
      <c r="L654" s="174"/>
      <c r="M654" s="244" t="n">
        <v>65300</v>
      </c>
      <c r="N654" s="244"/>
      <c r="O654" s="244"/>
      <c r="P654" s="244"/>
      <c r="Q654" s="247"/>
      <c r="R654" s="247"/>
      <c r="S654" s="247"/>
      <c r="T654" s="247"/>
      <c r="U654" s="247"/>
    </row>
    <row r="655" customFormat="false" ht="15.75" hidden="false" customHeight="false" outlineLevel="0" collapsed="false">
      <c r="A655" s="174"/>
      <c r="B655" s="174"/>
      <c r="C655" s="174"/>
      <c r="D655" s="240" t="n">
        <v>655</v>
      </c>
      <c r="E655" s="174"/>
      <c r="F655" s="240" t="n">
        <v>6590</v>
      </c>
      <c r="G655" s="174"/>
      <c r="H655" s="174"/>
      <c r="I655" s="248"/>
      <c r="J655" s="169" t="n">
        <v>65400</v>
      </c>
      <c r="K655" s="174"/>
      <c r="L655" s="174"/>
      <c r="M655" s="244" t="n">
        <v>65400</v>
      </c>
      <c r="N655" s="244"/>
      <c r="O655" s="244"/>
      <c r="P655" s="244"/>
      <c r="Q655" s="247"/>
      <c r="R655" s="247"/>
      <c r="S655" s="247"/>
      <c r="T655" s="247"/>
      <c r="U655" s="247"/>
    </row>
    <row r="656" customFormat="false" ht="15.75" hidden="false" customHeight="false" outlineLevel="0" collapsed="false">
      <c r="A656" s="174"/>
      <c r="B656" s="174"/>
      <c r="C656" s="174"/>
      <c r="D656" s="240" t="n">
        <v>656</v>
      </c>
      <c r="E656" s="174"/>
      <c r="F656" s="240" t="n">
        <v>6600</v>
      </c>
      <c r="G656" s="174"/>
      <c r="H656" s="174"/>
      <c r="I656" s="248"/>
      <c r="J656" s="169" t="n">
        <v>65500</v>
      </c>
      <c r="K656" s="174"/>
      <c r="L656" s="174"/>
      <c r="M656" s="244" t="n">
        <v>65500</v>
      </c>
      <c r="N656" s="244"/>
      <c r="O656" s="244"/>
      <c r="P656" s="244"/>
      <c r="Q656" s="247"/>
      <c r="R656" s="247"/>
      <c r="S656" s="247"/>
      <c r="T656" s="247"/>
      <c r="U656" s="247"/>
    </row>
    <row r="657" customFormat="false" ht="15.75" hidden="false" customHeight="false" outlineLevel="0" collapsed="false">
      <c r="A657" s="174"/>
      <c r="B657" s="174"/>
      <c r="C657" s="174"/>
      <c r="D657" s="240" t="n">
        <v>657</v>
      </c>
      <c r="E657" s="174"/>
      <c r="F657" s="240" t="n">
        <v>6610</v>
      </c>
      <c r="G657" s="174"/>
      <c r="H657" s="174"/>
      <c r="I657" s="248"/>
      <c r="J657" s="169" t="n">
        <v>65600</v>
      </c>
      <c r="K657" s="174"/>
      <c r="L657" s="174"/>
      <c r="M657" s="244" t="n">
        <v>65600</v>
      </c>
      <c r="N657" s="244"/>
      <c r="O657" s="244"/>
      <c r="P657" s="244"/>
      <c r="Q657" s="247"/>
      <c r="R657" s="247"/>
      <c r="S657" s="247"/>
      <c r="T657" s="247"/>
      <c r="U657" s="247"/>
    </row>
    <row r="658" customFormat="false" ht="15.75" hidden="false" customHeight="false" outlineLevel="0" collapsed="false">
      <c r="A658" s="174"/>
      <c r="B658" s="174"/>
      <c r="C658" s="174"/>
      <c r="D658" s="240" t="n">
        <v>658</v>
      </c>
      <c r="E658" s="174"/>
      <c r="F658" s="240" t="n">
        <v>6620</v>
      </c>
      <c r="G658" s="174"/>
      <c r="H658" s="174"/>
      <c r="I658" s="248"/>
      <c r="J658" s="169" t="n">
        <v>65700</v>
      </c>
      <c r="K658" s="174"/>
      <c r="L658" s="174"/>
      <c r="M658" s="244" t="n">
        <v>65700</v>
      </c>
      <c r="N658" s="244"/>
      <c r="O658" s="244"/>
      <c r="P658" s="244"/>
      <c r="Q658" s="247"/>
      <c r="R658" s="247"/>
      <c r="S658" s="247"/>
      <c r="T658" s="247"/>
      <c r="U658" s="247"/>
    </row>
    <row r="659" customFormat="false" ht="15.75" hidden="false" customHeight="false" outlineLevel="0" collapsed="false">
      <c r="A659" s="174"/>
      <c r="B659" s="174"/>
      <c r="C659" s="174"/>
      <c r="D659" s="240" t="n">
        <v>659</v>
      </c>
      <c r="E659" s="174"/>
      <c r="F659" s="240" t="n">
        <v>6630</v>
      </c>
      <c r="G659" s="174"/>
      <c r="H659" s="174"/>
      <c r="I659" s="248"/>
      <c r="J659" s="169" t="n">
        <v>65800</v>
      </c>
      <c r="K659" s="174"/>
      <c r="L659" s="174"/>
      <c r="M659" s="244" t="n">
        <v>65800</v>
      </c>
      <c r="N659" s="244"/>
      <c r="O659" s="244"/>
      <c r="P659" s="244"/>
      <c r="Q659" s="247"/>
      <c r="R659" s="247"/>
      <c r="S659" s="247"/>
      <c r="T659" s="247"/>
      <c r="U659" s="247"/>
    </row>
    <row r="660" customFormat="false" ht="15.75" hidden="false" customHeight="false" outlineLevel="0" collapsed="false">
      <c r="A660" s="174"/>
      <c r="B660" s="174"/>
      <c r="C660" s="174"/>
      <c r="D660" s="240" t="n">
        <v>660</v>
      </c>
      <c r="E660" s="174"/>
      <c r="F660" s="240" t="n">
        <v>6640</v>
      </c>
      <c r="G660" s="174"/>
      <c r="H660" s="174"/>
      <c r="I660" s="248"/>
      <c r="J660" s="169" t="n">
        <v>65900</v>
      </c>
      <c r="K660" s="174"/>
      <c r="L660" s="174"/>
      <c r="M660" s="244" t="n">
        <v>65900</v>
      </c>
      <c r="N660" s="244"/>
      <c r="O660" s="244"/>
      <c r="P660" s="244"/>
      <c r="Q660" s="247"/>
      <c r="R660" s="247"/>
      <c r="S660" s="247"/>
      <c r="T660" s="247"/>
      <c r="U660" s="247"/>
    </row>
    <row r="661" customFormat="false" ht="15.75" hidden="false" customHeight="false" outlineLevel="0" collapsed="false">
      <c r="A661" s="174"/>
      <c r="B661" s="174"/>
      <c r="C661" s="174"/>
      <c r="D661" s="240" t="n">
        <v>661</v>
      </c>
      <c r="E661" s="174"/>
      <c r="F661" s="240" t="n">
        <v>6650</v>
      </c>
      <c r="G661" s="174"/>
      <c r="H661" s="174"/>
      <c r="I661" s="248"/>
      <c r="J661" s="169" t="n">
        <v>66000</v>
      </c>
      <c r="K661" s="174"/>
      <c r="L661" s="174"/>
      <c r="M661" s="244" t="n">
        <v>66000</v>
      </c>
      <c r="N661" s="244"/>
      <c r="O661" s="244"/>
      <c r="P661" s="244"/>
      <c r="Q661" s="247"/>
      <c r="R661" s="247"/>
      <c r="S661" s="247"/>
      <c r="T661" s="247"/>
      <c r="U661" s="247"/>
    </row>
    <row r="662" customFormat="false" ht="15.75" hidden="false" customHeight="false" outlineLevel="0" collapsed="false">
      <c r="A662" s="174"/>
      <c r="B662" s="174"/>
      <c r="C662" s="174"/>
      <c r="D662" s="240" t="n">
        <v>662</v>
      </c>
      <c r="E662" s="174"/>
      <c r="F662" s="240" t="n">
        <v>6660</v>
      </c>
      <c r="G662" s="174"/>
      <c r="H662" s="174"/>
      <c r="I662" s="248"/>
      <c r="J662" s="169" t="n">
        <v>66100</v>
      </c>
      <c r="K662" s="174"/>
      <c r="L662" s="174"/>
      <c r="M662" s="244" t="n">
        <v>66100</v>
      </c>
      <c r="N662" s="244"/>
      <c r="O662" s="244"/>
      <c r="P662" s="244"/>
      <c r="Q662" s="247"/>
      <c r="R662" s="247"/>
      <c r="S662" s="247"/>
      <c r="T662" s="247"/>
      <c r="U662" s="247"/>
    </row>
    <row r="663" customFormat="false" ht="15.75" hidden="false" customHeight="false" outlineLevel="0" collapsed="false">
      <c r="A663" s="174"/>
      <c r="B663" s="174"/>
      <c r="C663" s="174"/>
      <c r="D663" s="240" t="n">
        <v>663</v>
      </c>
      <c r="E663" s="174"/>
      <c r="F663" s="240" t="n">
        <v>6670</v>
      </c>
      <c r="G663" s="174"/>
      <c r="H663" s="174"/>
      <c r="I663" s="248"/>
      <c r="J663" s="169" t="n">
        <v>66200</v>
      </c>
      <c r="K663" s="174"/>
      <c r="L663" s="174"/>
      <c r="M663" s="244" t="n">
        <v>66200</v>
      </c>
      <c r="N663" s="244"/>
      <c r="O663" s="244"/>
      <c r="P663" s="244"/>
      <c r="Q663" s="247"/>
      <c r="R663" s="247"/>
      <c r="S663" s="247"/>
      <c r="T663" s="247"/>
      <c r="U663" s="247"/>
    </row>
    <row r="664" customFormat="false" ht="15.75" hidden="false" customHeight="false" outlineLevel="0" collapsed="false">
      <c r="A664" s="174"/>
      <c r="B664" s="174"/>
      <c r="C664" s="174"/>
      <c r="D664" s="240" t="n">
        <v>664</v>
      </c>
      <c r="E664" s="174"/>
      <c r="F664" s="240" t="n">
        <v>6680</v>
      </c>
      <c r="G664" s="174"/>
      <c r="H664" s="174"/>
      <c r="I664" s="248"/>
      <c r="J664" s="169" t="n">
        <v>66300</v>
      </c>
      <c r="K664" s="174"/>
      <c r="L664" s="174"/>
      <c r="M664" s="244" t="n">
        <v>66300</v>
      </c>
      <c r="N664" s="244"/>
      <c r="O664" s="244"/>
      <c r="P664" s="244"/>
      <c r="Q664" s="247"/>
      <c r="R664" s="247"/>
      <c r="S664" s="247"/>
      <c r="T664" s="247"/>
      <c r="U664" s="247"/>
    </row>
    <row r="665" customFormat="false" ht="15.75" hidden="false" customHeight="false" outlineLevel="0" collapsed="false">
      <c r="A665" s="174"/>
      <c r="B665" s="174"/>
      <c r="C665" s="174"/>
      <c r="D665" s="240" t="n">
        <v>665</v>
      </c>
      <c r="E665" s="174"/>
      <c r="F665" s="240" t="n">
        <v>6690</v>
      </c>
      <c r="G665" s="174"/>
      <c r="H665" s="174"/>
      <c r="I665" s="248"/>
      <c r="J665" s="169" t="n">
        <v>66400</v>
      </c>
      <c r="K665" s="174"/>
      <c r="L665" s="174"/>
      <c r="M665" s="244" t="n">
        <v>66400</v>
      </c>
      <c r="N665" s="244"/>
      <c r="O665" s="244"/>
      <c r="P665" s="244"/>
      <c r="Q665" s="247"/>
      <c r="R665" s="247"/>
      <c r="S665" s="247"/>
      <c r="T665" s="247"/>
      <c r="U665" s="247"/>
    </row>
    <row r="666" customFormat="false" ht="15.75" hidden="false" customHeight="false" outlineLevel="0" collapsed="false">
      <c r="A666" s="174"/>
      <c r="B666" s="174"/>
      <c r="C666" s="174"/>
      <c r="D666" s="240" t="n">
        <v>666</v>
      </c>
      <c r="E666" s="174"/>
      <c r="F666" s="240" t="n">
        <v>6700</v>
      </c>
      <c r="G666" s="174"/>
      <c r="H666" s="174"/>
      <c r="I666" s="248"/>
      <c r="J666" s="169" t="n">
        <v>66500</v>
      </c>
      <c r="K666" s="174"/>
      <c r="L666" s="174"/>
      <c r="M666" s="244" t="n">
        <v>66500</v>
      </c>
      <c r="N666" s="244"/>
      <c r="O666" s="244"/>
      <c r="P666" s="244"/>
      <c r="Q666" s="247"/>
      <c r="R666" s="247"/>
      <c r="S666" s="247"/>
      <c r="T666" s="247"/>
      <c r="U666" s="247"/>
    </row>
    <row r="667" customFormat="false" ht="15.75" hidden="false" customHeight="false" outlineLevel="0" collapsed="false">
      <c r="A667" s="174"/>
      <c r="B667" s="174"/>
      <c r="C667" s="174"/>
      <c r="D667" s="240" t="n">
        <v>667</v>
      </c>
      <c r="E667" s="174"/>
      <c r="F667" s="240" t="n">
        <v>6710</v>
      </c>
      <c r="G667" s="174"/>
      <c r="H667" s="174"/>
      <c r="I667" s="248"/>
      <c r="J667" s="169" t="n">
        <v>66600</v>
      </c>
      <c r="K667" s="174"/>
      <c r="L667" s="174"/>
      <c r="M667" s="244" t="n">
        <v>66600</v>
      </c>
      <c r="N667" s="244"/>
      <c r="O667" s="244"/>
      <c r="P667" s="244"/>
      <c r="Q667" s="247"/>
      <c r="R667" s="247"/>
      <c r="S667" s="247"/>
      <c r="T667" s="247"/>
      <c r="U667" s="247"/>
    </row>
    <row r="668" customFormat="false" ht="15.75" hidden="false" customHeight="false" outlineLevel="0" collapsed="false">
      <c r="A668" s="174"/>
      <c r="B668" s="174"/>
      <c r="C668" s="174"/>
      <c r="D668" s="240" t="n">
        <v>668</v>
      </c>
      <c r="E668" s="174"/>
      <c r="F668" s="240" t="n">
        <v>6720</v>
      </c>
      <c r="G668" s="174"/>
      <c r="H668" s="174"/>
      <c r="I668" s="248"/>
      <c r="J668" s="169" t="n">
        <v>66700</v>
      </c>
      <c r="K668" s="174"/>
      <c r="L668" s="174"/>
      <c r="M668" s="244" t="n">
        <v>66700</v>
      </c>
      <c r="N668" s="244"/>
      <c r="O668" s="244"/>
      <c r="P668" s="244"/>
      <c r="Q668" s="247"/>
      <c r="R668" s="247"/>
      <c r="S668" s="247"/>
      <c r="T668" s="247"/>
      <c r="U668" s="247"/>
    </row>
    <row r="669" customFormat="false" ht="15.75" hidden="false" customHeight="false" outlineLevel="0" collapsed="false">
      <c r="A669" s="174"/>
      <c r="B669" s="174"/>
      <c r="C669" s="174"/>
      <c r="D669" s="240" t="n">
        <v>669</v>
      </c>
      <c r="E669" s="174"/>
      <c r="F669" s="240" t="n">
        <v>6730</v>
      </c>
      <c r="G669" s="174"/>
      <c r="H669" s="174"/>
      <c r="I669" s="248"/>
      <c r="J669" s="169" t="n">
        <v>66800</v>
      </c>
      <c r="K669" s="174"/>
      <c r="L669" s="174"/>
      <c r="M669" s="244" t="n">
        <v>66800</v>
      </c>
      <c r="N669" s="244"/>
      <c r="O669" s="244"/>
      <c r="P669" s="244"/>
      <c r="Q669" s="247"/>
      <c r="R669" s="247"/>
      <c r="S669" s="247"/>
      <c r="T669" s="247"/>
      <c r="U669" s="247"/>
    </row>
    <row r="670" customFormat="false" ht="15.75" hidden="false" customHeight="false" outlineLevel="0" collapsed="false">
      <c r="A670" s="174"/>
      <c r="B670" s="174"/>
      <c r="C670" s="174"/>
      <c r="D670" s="240" t="n">
        <v>670</v>
      </c>
      <c r="E670" s="174"/>
      <c r="F670" s="240" t="n">
        <v>6740</v>
      </c>
      <c r="G670" s="174"/>
      <c r="H670" s="174"/>
      <c r="I670" s="248"/>
      <c r="J670" s="169" t="n">
        <v>66900</v>
      </c>
      <c r="K670" s="174"/>
      <c r="L670" s="174"/>
      <c r="M670" s="244" t="n">
        <v>66900</v>
      </c>
      <c r="N670" s="244"/>
      <c r="O670" s="244"/>
      <c r="P670" s="244"/>
      <c r="Q670" s="247"/>
      <c r="R670" s="247"/>
      <c r="S670" s="247"/>
      <c r="T670" s="247"/>
      <c r="U670" s="247"/>
    </row>
    <row r="671" customFormat="false" ht="15.75" hidden="false" customHeight="false" outlineLevel="0" collapsed="false">
      <c r="A671" s="174"/>
      <c r="B671" s="174"/>
      <c r="C671" s="174"/>
      <c r="D671" s="240" t="n">
        <v>671</v>
      </c>
      <c r="E671" s="174"/>
      <c r="F671" s="240" t="n">
        <v>6750</v>
      </c>
      <c r="G671" s="174"/>
      <c r="H671" s="174"/>
      <c r="I671" s="248"/>
      <c r="J671" s="169" t="n">
        <v>67000</v>
      </c>
      <c r="K671" s="174"/>
      <c r="L671" s="174"/>
      <c r="M671" s="244" t="n">
        <v>67000</v>
      </c>
      <c r="N671" s="244"/>
      <c r="O671" s="244"/>
      <c r="P671" s="244"/>
      <c r="Q671" s="247"/>
      <c r="R671" s="247"/>
      <c r="S671" s="247"/>
      <c r="T671" s="247"/>
      <c r="U671" s="247"/>
    </row>
    <row r="672" customFormat="false" ht="15.75" hidden="false" customHeight="false" outlineLevel="0" collapsed="false">
      <c r="A672" s="174"/>
      <c r="B672" s="174"/>
      <c r="C672" s="174"/>
      <c r="D672" s="240" t="n">
        <v>672</v>
      </c>
      <c r="E672" s="174"/>
      <c r="F672" s="240" t="n">
        <v>6760</v>
      </c>
      <c r="G672" s="174"/>
      <c r="H672" s="174"/>
      <c r="I672" s="248"/>
      <c r="J672" s="169" t="n">
        <v>67100</v>
      </c>
      <c r="K672" s="174"/>
      <c r="L672" s="174"/>
      <c r="M672" s="244" t="n">
        <v>67100</v>
      </c>
      <c r="N672" s="244"/>
      <c r="O672" s="244"/>
      <c r="P672" s="244"/>
      <c r="Q672" s="247"/>
      <c r="R672" s="247"/>
      <c r="S672" s="247"/>
      <c r="T672" s="247"/>
      <c r="U672" s="247"/>
    </row>
    <row r="673" customFormat="false" ht="15.75" hidden="false" customHeight="false" outlineLevel="0" collapsed="false">
      <c r="A673" s="174"/>
      <c r="B673" s="174"/>
      <c r="C673" s="174"/>
      <c r="D673" s="240" t="n">
        <v>673</v>
      </c>
      <c r="E673" s="174"/>
      <c r="F673" s="240" t="n">
        <v>6770</v>
      </c>
      <c r="G673" s="174"/>
      <c r="H673" s="174"/>
      <c r="I673" s="248"/>
      <c r="J673" s="169" t="n">
        <v>67200</v>
      </c>
      <c r="K673" s="174"/>
      <c r="L673" s="174"/>
      <c r="M673" s="244" t="n">
        <v>67200</v>
      </c>
      <c r="N673" s="244"/>
      <c r="O673" s="244"/>
      <c r="P673" s="244"/>
      <c r="Q673" s="247"/>
      <c r="R673" s="247"/>
      <c r="S673" s="247"/>
      <c r="T673" s="247"/>
      <c r="U673" s="247"/>
    </row>
    <row r="674" customFormat="false" ht="15.75" hidden="false" customHeight="false" outlineLevel="0" collapsed="false">
      <c r="A674" s="174"/>
      <c r="B674" s="174"/>
      <c r="C674" s="174"/>
      <c r="D674" s="240" t="n">
        <v>674</v>
      </c>
      <c r="E674" s="174"/>
      <c r="F674" s="240" t="n">
        <v>6780</v>
      </c>
      <c r="G674" s="174"/>
      <c r="H674" s="174"/>
      <c r="I674" s="248"/>
      <c r="J674" s="169" t="n">
        <v>67300</v>
      </c>
      <c r="K674" s="174"/>
      <c r="L674" s="174"/>
      <c r="M674" s="244" t="n">
        <v>67300</v>
      </c>
      <c r="N674" s="244"/>
      <c r="O674" s="244"/>
      <c r="P674" s="244"/>
      <c r="Q674" s="247"/>
      <c r="R674" s="247"/>
      <c r="S674" s="247"/>
      <c r="T674" s="247"/>
      <c r="U674" s="247"/>
    </row>
    <row r="675" customFormat="false" ht="15.75" hidden="false" customHeight="false" outlineLevel="0" collapsed="false">
      <c r="A675" s="174"/>
      <c r="B675" s="174"/>
      <c r="C675" s="174"/>
      <c r="D675" s="240" t="n">
        <v>675</v>
      </c>
      <c r="E675" s="174"/>
      <c r="F675" s="240" t="n">
        <v>6790</v>
      </c>
      <c r="G675" s="174"/>
      <c r="H675" s="174"/>
      <c r="I675" s="248"/>
      <c r="J675" s="169" t="n">
        <v>67400</v>
      </c>
      <c r="K675" s="174"/>
      <c r="L675" s="174"/>
      <c r="M675" s="244" t="n">
        <v>67400</v>
      </c>
      <c r="N675" s="244"/>
      <c r="O675" s="244"/>
      <c r="P675" s="244"/>
      <c r="Q675" s="247"/>
      <c r="R675" s="247"/>
      <c r="S675" s="247"/>
      <c r="T675" s="247"/>
      <c r="U675" s="247"/>
    </row>
    <row r="676" customFormat="false" ht="15.75" hidden="false" customHeight="false" outlineLevel="0" collapsed="false">
      <c r="A676" s="174"/>
      <c r="B676" s="174"/>
      <c r="C676" s="174"/>
      <c r="D676" s="240" t="n">
        <v>676</v>
      </c>
      <c r="E676" s="174"/>
      <c r="F676" s="240" t="n">
        <v>6800</v>
      </c>
      <c r="G676" s="174"/>
      <c r="H676" s="174"/>
      <c r="I676" s="248"/>
      <c r="J676" s="169" t="n">
        <v>67500</v>
      </c>
      <c r="K676" s="174"/>
      <c r="L676" s="174"/>
      <c r="M676" s="244" t="n">
        <v>67500</v>
      </c>
      <c r="N676" s="244"/>
      <c r="O676" s="244"/>
      <c r="P676" s="244"/>
      <c r="Q676" s="247"/>
      <c r="R676" s="247"/>
      <c r="S676" s="247"/>
      <c r="T676" s="247"/>
      <c r="U676" s="247"/>
    </row>
    <row r="677" customFormat="false" ht="15.75" hidden="false" customHeight="false" outlineLevel="0" collapsed="false">
      <c r="A677" s="174"/>
      <c r="B677" s="174"/>
      <c r="C677" s="174"/>
      <c r="D677" s="240" t="n">
        <v>677</v>
      </c>
      <c r="E677" s="174"/>
      <c r="F677" s="240" t="n">
        <v>6810</v>
      </c>
      <c r="G677" s="174"/>
      <c r="H677" s="174"/>
      <c r="I677" s="248"/>
      <c r="J677" s="169" t="n">
        <v>67600</v>
      </c>
      <c r="K677" s="174"/>
      <c r="L677" s="174"/>
      <c r="M677" s="244" t="n">
        <v>67600</v>
      </c>
      <c r="N677" s="244"/>
      <c r="O677" s="244"/>
      <c r="P677" s="244"/>
      <c r="Q677" s="247"/>
      <c r="R677" s="247"/>
      <c r="S677" s="247"/>
      <c r="T677" s="247"/>
      <c r="U677" s="247"/>
    </row>
    <row r="678" customFormat="false" ht="15.75" hidden="false" customHeight="false" outlineLevel="0" collapsed="false">
      <c r="A678" s="174"/>
      <c r="B678" s="174"/>
      <c r="C678" s="174"/>
      <c r="D678" s="240" t="n">
        <v>678</v>
      </c>
      <c r="E678" s="174"/>
      <c r="F678" s="240" t="n">
        <v>6820</v>
      </c>
      <c r="G678" s="174"/>
      <c r="H678" s="174"/>
      <c r="I678" s="248"/>
      <c r="J678" s="169" t="n">
        <v>67700</v>
      </c>
      <c r="K678" s="174"/>
      <c r="L678" s="174"/>
      <c r="M678" s="244" t="n">
        <v>67700</v>
      </c>
      <c r="N678" s="244"/>
      <c r="O678" s="244"/>
      <c r="P678" s="244"/>
      <c r="Q678" s="247"/>
      <c r="R678" s="247"/>
      <c r="S678" s="247"/>
      <c r="T678" s="247"/>
      <c r="U678" s="247"/>
    </row>
    <row r="679" customFormat="false" ht="15.75" hidden="false" customHeight="false" outlineLevel="0" collapsed="false">
      <c r="A679" s="174"/>
      <c r="B679" s="174"/>
      <c r="C679" s="174"/>
      <c r="D679" s="240" t="n">
        <v>679</v>
      </c>
      <c r="E679" s="174"/>
      <c r="F679" s="240" t="n">
        <v>6830</v>
      </c>
      <c r="G679" s="174"/>
      <c r="H679" s="174"/>
      <c r="I679" s="248"/>
      <c r="J679" s="169" t="n">
        <v>67800</v>
      </c>
      <c r="K679" s="174"/>
      <c r="L679" s="174"/>
      <c r="M679" s="244" t="n">
        <v>67800</v>
      </c>
      <c r="N679" s="244"/>
      <c r="O679" s="244"/>
      <c r="P679" s="244"/>
      <c r="Q679" s="247"/>
      <c r="R679" s="247"/>
      <c r="S679" s="247"/>
      <c r="T679" s="247"/>
      <c r="U679" s="247"/>
    </row>
    <row r="680" customFormat="false" ht="15.75" hidden="false" customHeight="false" outlineLevel="0" collapsed="false">
      <c r="A680" s="174"/>
      <c r="B680" s="174"/>
      <c r="C680" s="174"/>
      <c r="D680" s="240" t="n">
        <v>680</v>
      </c>
      <c r="E680" s="174"/>
      <c r="F680" s="240" t="n">
        <v>6840</v>
      </c>
      <c r="G680" s="174"/>
      <c r="H680" s="174"/>
      <c r="I680" s="248"/>
      <c r="J680" s="169" t="n">
        <v>67900</v>
      </c>
      <c r="K680" s="174"/>
      <c r="L680" s="174"/>
      <c r="M680" s="244" t="n">
        <v>67900</v>
      </c>
      <c r="N680" s="244"/>
      <c r="O680" s="244"/>
      <c r="P680" s="244"/>
      <c r="Q680" s="247"/>
      <c r="R680" s="247"/>
      <c r="S680" s="247"/>
      <c r="T680" s="247"/>
      <c r="U680" s="247"/>
    </row>
    <row r="681" customFormat="false" ht="15.75" hidden="false" customHeight="false" outlineLevel="0" collapsed="false">
      <c r="A681" s="174"/>
      <c r="B681" s="174"/>
      <c r="C681" s="174"/>
      <c r="D681" s="240" t="n">
        <v>681</v>
      </c>
      <c r="E681" s="174"/>
      <c r="F681" s="240" t="n">
        <v>6850</v>
      </c>
      <c r="G681" s="174"/>
      <c r="H681" s="174"/>
      <c r="I681" s="248"/>
      <c r="J681" s="169" t="n">
        <v>68000</v>
      </c>
      <c r="K681" s="174"/>
      <c r="L681" s="174"/>
      <c r="M681" s="244" t="n">
        <v>68000</v>
      </c>
      <c r="N681" s="244"/>
      <c r="O681" s="244"/>
      <c r="P681" s="244"/>
      <c r="Q681" s="247"/>
      <c r="R681" s="247"/>
      <c r="S681" s="247"/>
      <c r="T681" s="247"/>
      <c r="U681" s="247"/>
    </row>
    <row r="682" customFormat="false" ht="15.75" hidden="false" customHeight="false" outlineLevel="0" collapsed="false">
      <c r="A682" s="174"/>
      <c r="B682" s="174"/>
      <c r="C682" s="174"/>
      <c r="D682" s="240" t="n">
        <v>682</v>
      </c>
      <c r="E682" s="174"/>
      <c r="F682" s="240" t="n">
        <v>6860</v>
      </c>
      <c r="G682" s="174"/>
      <c r="H682" s="174"/>
      <c r="I682" s="248"/>
      <c r="J682" s="169" t="n">
        <v>68100</v>
      </c>
      <c r="K682" s="174"/>
      <c r="L682" s="174"/>
      <c r="M682" s="244" t="n">
        <v>68100</v>
      </c>
      <c r="N682" s="244"/>
      <c r="O682" s="244"/>
      <c r="P682" s="244"/>
      <c r="Q682" s="247"/>
      <c r="R682" s="247"/>
      <c r="S682" s="247"/>
      <c r="T682" s="247"/>
      <c r="U682" s="247"/>
    </row>
    <row r="683" customFormat="false" ht="15.75" hidden="false" customHeight="false" outlineLevel="0" collapsed="false">
      <c r="A683" s="174"/>
      <c r="B683" s="174"/>
      <c r="C683" s="174"/>
      <c r="D683" s="240" t="n">
        <v>683</v>
      </c>
      <c r="E683" s="174"/>
      <c r="F683" s="240" t="n">
        <v>6870</v>
      </c>
      <c r="G683" s="174"/>
      <c r="H683" s="174"/>
      <c r="I683" s="248"/>
      <c r="J683" s="169" t="n">
        <v>68200</v>
      </c>
      <c r="K683" s="174"/>
      <c r="L683" s="174"/>
      <c r="M683" s="244" t="n">
        <v>68200</v>
      </c>
      <c r="N683" s="244"/>
      <c r="O683" s="244"/>
      <c r="P683" s="244"/>
      <c r="Q683" s="247"/>
      <c r="R683" s="247"/>
      <c r="S683" s="247"/>
      <c r="T683" s="247"/>
      <c r="U683" s="247"/>
    </row>
    <row r="684" customFormat="false" ht="15.75" hidden="false" customHeight="false" outlineLevel="0" collapsed="false">
      <c r="A684" s="174"/>
      <c r="B684" s="174"/>
      <c r="C684" s="174"/>
      <c r="D684" s="240" t="n">
        <v>684</v>
      </c>
      <c r="E684" s="174"/>
      <c r="F684" s="240" t="n">
        <v>6880</v>
      </c>
      <c r="G684" s="174"/>
      <c r="H684" s="174"/>
      <c r="I684" s="248"/>
      <c r="J684" s="169" t="n">
        <v>68300</v>
      </c>
      <c r="K684" s="174"/>
      <c r="L684" s="174"/>
      <c r="M684" s="244" t="n">
        <v>68300</v>
      </c>
      <c r="N684" s="244"/>
      <c r="O684" s="244"/>
      <c r="P684" s="244"/>
      <c r="Q684" s="247"/>
      <c r="R684" s="247"/>
      <c r="S684" s="247"/>
      <c r="T684" s="247"/>
      <c r="U684" s="247"/>
    </row>
    <row r="685" customFormat="false" ht="15.75" hidden="false" customHeight="false" outlineLevel="0" collapsed="false">
      <c r="A685" s="174"/>
      <c r="B685" s="174"/>
      <c r="C685" s="174"/>
      <c r="D685" s="240" t="n">
        <v>685</v>
      </c>
      <c r="E685" s="174"/>
      <c r="F685" s="240" t="n">
        <v>6890</v>
      </c>
      <c r="G685" s="174"/>
      <c r="H685" s="174"/>
      <c r="I685" s="248"/>
      <c r="J685" s="169" t="n">
        <v>68400</v>
      </c>
      <c r="K685" s="174"/>
      <c r="L685" s="174"/>
      <c r="M685" s="244" t="n">
        <v>68400</v>
      </c>
      <c r="N685" s="244"/>
      <c r="O685" s="244"/>
      <c r="P685" s="244"/>
      <c r="Q685" s="247"/>
      <c r="R685" s="247"/>
      <c r="S685" s="247"/>
      <c r="T685" s="247"/>
      <c r="U685" s="247"/>
    </row>
    <row r="686" customFormat="false" ht="15.75" hidden="false" customHeight="false" outlineLevel="0" collapsed="false">
      <c r="A686" s="174"/>
      <c r="B686" s="174"/>
      <c r="C686" s="174"/>
      <c r="D686" s="240" t="n">
        <v>686</v>
      </c>
      <c r="E686" s="174"/>
      <c r="F686" s="240" t="n">
        <v>6900</v>
      </c>
      <c r="G686" s="174"/>
      <c r="H686" s="174"/>
      <c r="I686" s="248"/>
      <c r="J686" s="169" t="n">
        <v>68500</v>
      </c>
      <c r="K686" s="174"/>
      <c r="L686" s="174"/>
      <c r="M686" s="244" t="n">
        <v>68500</v>
      </c>
      <c r="N686" s="244"/>
      <c r="O686" s="244"/>
      <c r="P686" s="244"/>
      <c r="Q686" s="247"/>
      <c r="R686" s="247"/>
      <c r="S686" s="247"/>
      <c r="T686" s="247"/>
      <c r="U686" s="247"/>
    </row>
    <row r="687" customFormat="false" ht="15.75" hidden="false" customHeight="false" outlineLevel="0" collapsed="false">
      <c r="A687" s="174"/>
      <c r="B687" s="174"/>
      <c r="C687" s="174"/>
      <c r="D687" s="240" t="n">
        <v>687</v>
      </c>
      <c r="E687" s="174"/>
      <c r="F687" s="240" t="n">
        <v>6910</v>
      </c>
      <c r="G687" s="174"/>
      <c r="H687" s="174"/>
      <c r="I687" s="248"/>
      <c r="J687" s="169" t="n">
        <v>68600</v>
      </c>
      <c r="K687" s="174"/>
      <c r="L687" s="174"/>
      <c r="M687" s="244" t="n">
        <v>68600</v>
      </c>
      <c r="N687" s="244"/>
      <c r="O687" s="244"/>
      <c r="P687" s="244"/>
      <c r="Q687" s="247"/>
      <c r="R687" s="247"/>
      <c r="S687" s="247"/>
      <c r="T687" s="247"/>
      <c r="U687" s="247"/>
    </row>
    <row r="688" customFormat="false" ht="15.75" hidden="false" customHeight="false" outlineLevel="0" collapsed="false">
      <c r="A688" s="174"/>
      <c r="B688" s="174"/>
      <c r="C688" s="174"/>
      <c r="D688" s="240" t="n">
        <v>688</v>
      </c>
      <c r="E688" s="174"/>
      <c r="F688" s="240" t="n">
        <v>6920</v>
      </c>
      <c r="G688" s="174"/>
      <c r="H688" s="174"/>
      <c r="I688" s="248"/>
      <c r="J688" s="169" t="n">
        <v>68700</v>
      </c>
      <c r="K688" s="174"/>
      <c r="L688" s="174"/>
      <c r="M688" s="244" t="n">
        <v>68700</v>
      </c>
      <c r="N688" s="244"/>
      <c r="O688" s="244"/>
      <c r="P688" s="244"/>
      <c r="Q688" s="247"/>
      <c r="R688" s="247"/>
      <c r="S688" s="247"/>
      <c r="T688" s="247"/>
      <c r="U688" s="247"/>
    </row>
    <row r="689" customFormat="false" ht="15.75" hidden="false" customHeight="false" outlineLevel="0" collapsed="false">
      <c r="A689" s="174"/>
      <c r="B689" s="174"/>
      <c r="C689" s="174"/>
      <c r="D689" s="240" t="n">
        <v>689</v>
      </c>
      <c r="E689" s="174"/>
      <c r="F689" s="240" t="n">
        <v>6930</v>
      </c>
      <c r="G689" s="174"/>
      <c r="H689" s="174"/>
      <c r="I689" s="248"/>
      <c r="J689" s="169" t="n">
        <v>68800</v>
      </c>
      <c r="K689" s="174"/>
      <c r="L689" s="174"/>
      <c r="M689" s="244" t="n">
        <v>68800</v>
      </c>
      <c r="N689" s="244"/>
      <c r="O689" s="244"/>
      <c r="P689" s="244"/>
      <c r="Q689" s="247"/>
      <c r="R689" s="247"/>
      <c r="S689" s="247"/>
      <c r="T689" s="247"/>
      <c r="U689" s="247"/>
    </row>
    <row r="690" customFormat="false" ht="15.75" hidden="false" customHeight="false" outlineLevel="0" collapsed="false">
      <c r="A690" s="174"/>
      <c r="B690" s="174"/>
      <c r="C690" s="174"/>
      <c r="D690" s="240" t="n">
        <v>690</v>
      </c>
      <c r="E690" s="174"/>
      <c r="F690" s="240" t="n">
        <v>6940</v>
      </c>
      <c r="G690" s="174"/>
      <c r="H690" s="174"/>
      <c r="I690" s="248"/>
      <c r="J690" s="169" t="n">
        <v>68900</v>
      </c>
      <c r="K690" s="174"/>
      <c r="L690" s="174"/>
      <c r="M690" s="244" t="n">
        <v>68900</v>
      </c>
      <c r="N690" s="244"/>
      <c r="O690" s="244"/>
      <c r="P690" s="244"/>
      <c r="Q690" s="247"/>
      <c r="R690" s="247"/>
      <c r="S690" s="247"/>
      <c r="T690" s="247"/>
      <c r="U690" s="247"/>
    </row>
    <row r="691" customFormat="false" ht="15.75" hidden="false" customHeight="false" outlineLevel="0" collapsed="false">
      <c r="A691" s="174"/>
      <c r="B691" s="174"/>
      <c r="C691" s="174"/>
      <c r="D691" s="240" t="n">
        <v>691</v>
      </c>
      <c r="E691" s="174"/>
      <c r="F691" s="240" t="n">
        <v>6950</v>
      </c>
      <c r="G691" s="174"/>
      <c r="H691" s="174"/>
      <c r="I691" s="248"/>
      <c r="J691" s="169" t="n">
        <v>69000</v>
      </c>
      <c r="K691" s="174"/>
      <c r="L691" s="174"/>
      <c r="M691" s="244" t="n">
        <v>69000</v>
      </c>
      <c r="N691" s="244"/>
      <c r="O691" s="244"/>
      <c r="P691" s="244"/>
      <c r="Q691" s="247"/>
      <c r="R691" s="247"/>
      <c r="S691" s="247"/>
      <c r="T691" s="247"/>
      <c r="U691" s="247"/>
    </row>
    <row r="692" customFormat="false" ht="15.75" hidden="false" customHeight="false" outlineLevel="0" collapsed="false">
      <c r="A692" s="174"/>
      <c r="B692" s="174"/>
      <c r="C692" s="174"/>
      <c r="D692" s="240" t="n">
        <v>692</v>
      </c>
      <c r="E692" s="174"/>
      <c r="F692" s="240" t="n">
        <v>6960</v>
      </c>
      <c r="G692" s="174"/>
      <c r="H692" s="174"/>
      <c r="I692" s="248"/>
      <c r="J692" s="169" t="n">
        <v>69100</v>
      </c>
      <c r="K692" s="174"/>
      <c r="L692" s="174"/>
      <c r="M692" s="244" t="n">
        <v>69100</v>
      </c>
      <c r="N692" s="244"/>
      <c r="O692" s="244"/>
      <c r="P692" s="244"/>
      <c r="Q692" s="247"/>
      <c r="R692" s="247"/>
      <c r="S692" s="247"/>
      <c r="T692" s="247"/>
      <c r="U692" s="247"/>
    </row>
    <row r="693" customFormat="false" ht="15.75" hidden="false" customHeight="false" outlineLevel="0" collapsed="false">
      <c r="A693" s="174"/>
      <c r="B693" s="174"/>
      <c r="C693" s="174"/>
      <c r="D693" s="240" t="n">
        <v>693</v>
      </c>
      <c r="E693" s="174"/>
      <c r="F693" s="240" t="n">
        <v>6970</v>
      </c>
      <c r="G693" s="174"/>
      <c r="H693" s="174"/>
      <c r="I693" s="248"/>
      <c r="J693" s="169" t="n">
        <v>69200</v>
      </c>
      <c r="K693" s="174"/>
      <c r="L693" s="174"/>
      <c r="M693" s="244" t="n">
        <v>69200</v>
      </c>
      <c r="N693" s="244"/>
      <c r="O693" s="244"/>
      <c r="P693" s="244"/>
      <c r="Q693" s="247"/>
      <c r="R693" s="247"/>
      <c r="S693" s="247"/>
      <c r="T693" s="247"/>
      <c r="U693" s="247"/>
    </row>
    <row r="694" customFormat="false" ht="15.75" hidden="false" customHeight="false" outlineLevel="0" collapsed="false">
      <c r="A694" s="174"/>
      <c r="B694" s="174"/>
      <c r="C694" s="174"/>
      <c r="D694" s="240" t="n">
        <v>694</v>
      </c>
      <c r="E694" s="174"/>
      <c r="F694" s="240" t="n">
        <v>6980</v>
      </c>
      <c r="G694" s="174"/>
      <c r="H694" s="174"/>
      <c r="I694" s="248"/>
      <c r="J694" s="169" t="n">
        <v>69300</v>
      </c>
      <c r="K694" s="174"/>
      <c r="L694" s="174"/>
      <c r="M694" s="244" t="n">
        <v>69300</v>
      </c>
      <c r="N694" s="244"/>
      <c r="O694" s="244"/>
      <c r="P694" s="244"/>
      <c r="Q694" s="247"/>
      <c r="R694" s="247"/>
      <c r="S694" s="247"/>
      <c r="T694" s="247"/>
      <c r="U694" s="247"/>
    </row>
    <row r="695" customFormat="false" ht="15.75" hidden="false" customHeight="false" outlineLevel="0" collapsed="false">
      <c r="A695" s="174"/>
      <c r="B695" s="174"/>
      <c r="C695" s="174"/>
      <c r="D695" s="240" t="n">
        <v>695</v>
      </c>
      <c r="E695" s="174"/>
      <c r="F695" s="240" t="n">
        <v>6990</v>
      </c>
      <c r="G695" s="174"/>
      <c r="H695" s="174"/>
      <c r="I695" s="248"/>
      <c r="J695" s="169" t="n">
        <v>69400</v>
      </c>
      <c r="K695" s="174"/>
      <c r="L695" s="174"/>
      <c r="M695" s="244" t="n">
        <v>69400</v>
      </c>
      <c r="N695" s="244"/>
      <c r="O695" s="244"/>
      <c r="P695" s="244"/>
      <c r="Q695" s="247"/>
      <c r="R695" s="247"/>
      <c r="S695" s="247"/>
      <c r="T695" s="247"/>
      <c r="U695" s="247"/>
    </row>
    <row r="696" customFormat="false" ht="15.75" hidden="false" customHeight="false" outlineLevel="0" collapsed="false">
      <c r="A696" s="174"/>
      <c r="B696" s="174"/>
      <c r="C696" s="174"/>
      <c r="D696" s="240" t="n">
        <v>696</v>
      </c>
      <c r="E696" s="174"/>
      <c r="F696" s="240" t="n">
        <v>7000</v>
      </c>
      <c r="G696" s="174"/>
      <c r="H696" s="174"/>
      <c r="I696" s="248"/>
      <c r="J696" s="169" t="n">
        <v>69500</v>
      </c>
      <c r="K696" s="174"/>
      <c r="L696" s="174"/>
      <c r="M696" s="244" t="n">
        <v>69500</v>
      </c>
      <c r="N696" s="244"/>
      <c r="O696" s="244"/>
      <c r="P696" s="244"/>
      <c r="Q696" s="247"/>
      <c r="R696" s="247"/>
      <c r="S696" s="247"/>
      <c r="T696" s="247"/>
      <c r="U696" s="247"/>
    </row>
    <row r="697" customFormat="false" ht="15.75" hidden="false" customHeight="false" outlineLevel="0" collapsed="false">
      <c r="A697" s="174"/>
      <c r="B697" s="174"/>
      <c r="C697" s="174"/>
      <c r="D697" s="240" t="n">
        <v>697</v>
      </c>
      <c r="E697" s="174"/>
      <c r="F697" s="240" t="n">
        <v>7010</v>
      </c>
      <c r="G697" s="174"/>
      <c r="H697" s="174"/>
      <c r="I697" s="248"/>
      <c r="J697" s="169" t="n">
        <v>69600</v>
      </c>
      <c r="K697" s="174"/>
      <c r="L697" s="174"/>
      <c r="M697" s="244" t="n">
        <v>69600</v>
      </c>
      <c r="N697" s="244"/>
      <c r="O697" s="244"/>
      <c r="P697" s="244"/>
      <c r="Q697" s="247"/>
      <c r="R697" s="247"/>
      <c r="S697" s="247"/>
      <c r="T697" s="247"/>
      <c r="U697" s="247"/>
    </row>
    <row r="698" customFormat="false" ht="15.75" hidden="false" customHeight="false" outlineLevel="0" collapsed="false">
      <c r="A698" s="174"/>
      <c r="B698" s="174"/>
      <c r="C698" s="174"/>
      <c r="D698" s="240" t="n">
        <v>698</v>
      </c>
      <c r="E698" s="174"/>
      <c r="F698" s="240" t="n">
        <v>7020</v>
      </c>
      <c r="G698" s="174"/>
      <c r="H698" s="174"/>
      <c r="I698" s="248"/>
      <c r="J698" s="169" t="n">
        <v>69700</v>
      </c>
      <c r="K698" s="174"/>
      <c r="L698" s="174"/>
      <c r="M698" s="244" t="n">
        <v>69700</v>
      </c>
      <c r="N698" s="244"/>
      <c r="O698" s="244"/>
      <c r="P698" s="244"/>
      <c r="Q698" s="247"/>
      <c r="R698" s="247"/>
      <c r="S698" s="247"/>
      <c r="T698" s="247"/>
      <c r="U698" s="247"/>
    </row>
    <row r="699" customFormat="false" ht="15.75" hidden="false" customHeight="false" outlineLevel="0" collapsed="false">
      <c r="A699" s="174"/>
      <c r="B699" s="174"/>
      <c r="C699" s="174"/>
      <c r="D699" s="240" t="n">
        <v>699</v>
      </c>
      <c r="E699" s="174"/>
      <c r="F699" s="240" t="n">
        <v>7030</v>
      </c>
      <c r="G699" s="174"/>
      <c r="H699" s="174"/>
      <c r="I699" s="248"/>
      <c r="J699" s="169" t="n">
        <v>69800</v>
      </c>
      <c r="K699" s="174"/>
      <c r="L699" s="174"/>
      <c r="M699" s="244" t="n">
        <v>69800</v>
      </c>
      <c r="N699" s="244"/>
      <c r="O699" s="244"/>
      <c r="P699" s="244"/>
      <c r="Q699" s="247"/>
      <c r="R699" s="247"/>
      <c r="S699" s="247"/>
      <c r="T699" s="247"/>
      <c r="U699" s="247"/>
    </row>
    <row r="700" customFormat="false" ht="15.75" hidden="false" customHeight="false" outlineLevel="0" collapsed="false">
      <c r="A700" s="174"/>
      <c r="B700" s="174"/>
      <c r="C700" s="174"/>
      <c r="D700" s="240" t="n">
        <v>700</v>
      </c>
      <c r="E700" s="174"/>
      <c r="F700" s="240" t="n">
        <v>7040</v>
      </c>
      <c r="G700" s="174"/>
      <c r="H700" s="174"/>
      <c r="I700" s="248"/>
      <c r="J700" s="169" t="n">
        <v>69900</v>
      </c>
      <c r="K700" s="174"/>
      <c r="L700" s="174"/>
      <c r="M700" s="244" t="n">
        <v>69900</v>
      </c>
      <c r="N700" s="244"/>
      <c r="O700" s="244"/>
      <c r="P700" s="244"/>
      <c r="Q700" s="247"/>
      <c r="R700" s="247"/>
      <c r="S700" s="247"/>
      <c r="T700" s="247"/>
      <c r="U700" s="247"/>
    </row>
    <row r="701" customFormat="false" ht="15.75" hidden="false" customHeight="false" outlineLevel="0" collapsed="false">
      <c r="A701" s="174"/>
      <c r="B701" s="174"/>
      <c r="C701" s="174"/>
      <c r="D701" s="240" t="n">
        <v>701</v>
      </c>
      <c r="E701" s="174"/>
      <c r="F701" s="240" t="n">
        <v>7050</v>
      </c>
      <c r="G701" s="174"/>
      <c r="H701" s="174"/>
      <c r="I701" s="248"/>
      <c r="J701" s="169" t="n">
        <v>70000</v>
      </c>
      <c r="K701" s="174"/>
      <c r="L701" s="174"/>
      <c r="M701" s="244" t="n">
        <v>70000</v>
      </c>
      <c r="N701" s="244"/>
      <c r="O701" s="244"/>
      <c r="P701" s="244"/>
      <c r="Q701" s="247"/>
      <c r="R701" s="247"/>
      <c r="S701" s="247"/>
      <c r="T701" s="247"/>
      <c r="U701" s="247"/>
    </row>
    <row r="702" customFormat="false" ht="15.75" hidden="false" customHeight="false" outlineLevel="0" collapsed="false">
      <c r="A702" s="174"/>
      <c r="B702" s="174"/>
      <c r="C702" s="174"/>
      <c r="D702" s="240" t="n">
        <v>702</v>
      </c>
      <c r="E702" s="174"/>
      <c r="F702" s="240" t="n">
        <v>7060</v>
      </c>
      <c r="G702" s="174"/>
      <c r="H702" s="174"/>
      <c r="I702" s="248"/>
      <c r="J702" s="174"/>
      <c r="K702" s="174"/>
      <c r="L702" s="174"/>
      <c r="M702" s="244" t="n">
        <v>70100</v>
      </c>
      <c r="N702" s="244"/>
      <c r="O702" s="244"/>
      <c r="P702" s="244"/>
      <c r="Q702" s="247"/>
      <c r="R702" s="247"/>
      <c r="S702" s="247"/>
      <c r="T702" s="247"/>
      <c r="U702" s="247"/>
    </row>
    <row r="703" customFormat="false" ht="15.75" hidden="false" customHeight="false" outlineLevel="0" collapsed="false">
      <c r="A703" s="174"/>
      <c r="B703" s="174"/>
      <c r="C703" s="174"/>
      <c r="D703" s="240" t="n">
        <v>703</v>
      </c>
      <c r="E703" s="174"/>
      <c r="F703" s="240" t="n">
        <v>7070</v>
      </c>
      <c r="G703" s="174"/>
      <c r="H703" s="174"/>
      <c r="I703" s="248"/>
      <c r="J703" s="174"/>
      <c r="K703" s="174"/>
      <c r="L703" s="174"/>
      <c r="M703" s="244" t="n">
        <v>70200</v>
      </c>
      <c r="N703" s="244"/>
      <c r="O703" s="244"/>
      <c r="P703" s="244"/>
      <c r="Q703" s="247"/>
      <c r="R703" s="247"/>
      <c r="S703" s="247"/>
      <c r="T703" s="247"/>
      <c r="U703" s="247"/>
    </row>
    <row r="704" customFormat="false" ht="15.75" hidden="false" customHeight="false" outlineLevel="0" collapsed="false">
      <c r="A704" s="174"/>
      <c r="B704" s="174"/>
      <c r="C704" s="174"/>
      <c r="D704" s="240" t="n">
        <v>704</v>
      </c>
      <c r="E704" s="174"/>
      <c r="F704" s="240" t="n">
        <v>7080</v>
      </c>
      <c r="G704" s="174"/>
      <c r="H704" s="174"/>
      <c r="I704" s="248"/>
      <c r="J704" s="174"/>
      <c r="K704" s="174"/>
      <c r="L704" s="174"/>
      <c r="M704" s="244" t="n">
        <v>70300</v>
      </c>
      <c r="N704" s="244"/>
      <c r="O704" s="244"/>
      <c r="P704" s="244"/>
      <c r="Q704" s="247"/>
      <c r="R704" s="247"/>
      <c r="S704" s="247"/>
      <c r="T704" s="247"/>
      <c r="U704" s="247"/>
    </row>
    <row r="705" customFormat="false" ht="15.75" hidden="false" customHeight="false" outlineLevel="0" collapsed="false">
      <c r="A705" s="174"/>
      <c r="B705" s="174"/>
      <c r="C705" s="174"/>
      <c r="D705" s="240" t="n">
        <v>705</v>
      </c>
      <c r="E705" s="174"/>
      <c r="F705" s="240" t="n">
        <v>7090</v>
      </c>
      <c r="G705" s="174"/>
      <c r="H705" s="174"/>
      <c r="I705" s="248"/>
      <c r="J705" s="174"/>
      <c r="K705" s="174"/>
      <c r="L705" s="174"/>
      <c r="M705" s="244" t="n">
        <v>70400</v>
      </c>
      <c r="N705" s="244"/>
      <c r="O705" s="244"/>
      <c r="P705" s="244"/>
      <c r="Q705" s="247"/>
      <c r="R705" s="247"/>
      <c r="S705" s="247"/>
      <c r="T705" s="247"/>
      <c r="U705" s="247"/>
    </row>
    <row r="706" customFormat="false" ht="15.75" hidden="false" customHeight="false" outlineLevel="0" collapsed="false">
      <c r="A706" s="174"/>
      <c r="B706" s="174"/>
      <c r="C706" s="174"/>
      <c r="D706" s="240" t="n">
        <v>706</v>
      </c>
      <c r="E706" s="174"/>
      <c r="F706" s="240" t="n">
        <v>7100</v>
      </c>
      <c r="G706" s="174"/>
      <c r="H706" s="174"/>
      <c r="I706" s="248"/>
      <c r="J706" s="174"/>
      <c r="K706" s="174"/>
      <c r="L706" s="174"/>
      <c r="M706" s="244" t="n">
        <v>70500</v>
      </c>
      <c r="N706" s="244"/>
      <c r="O706" s="244"/>
      <c r="P706" s="244"/>
      <c r="Q706" s="247"/>
      <c r="R706" s="247"/>
      <c r="S706" s="247"/>
      <c r="T706" s="247"/>
      <c r="U706" s="247"/>
    </row>
    <row r="707" customFormat="false" ht="15.75" hidden="false" customHeight="false" outlineLevel="0" collapsed="false">
      <c r="A707" s="174"/>
      <c r="B707" s="174"/>
      <c r="C707" s="174"/>
      <c r="D707" s="240" t="n">
        <v>707</v>
      </c>
      <c r="E707" s="174"/>
      <c r="F707" s="240" t="n">
        <v>7110</v>
      </c>
      <c r="G707" s="174"/>
      <c r="H707" s="174"/>
      <c r="I707" s="248"/>
      <c r="J707" s="174"/>
      <c r="K707" s="174"/>
      <c r="L707" s="174"/>
      <c r="M707" s="244" t="n">
        <v>70600</v>
      </c>
      <c r="N707" s="244"/>
      <c r="O707" s="244"/>
      <c r="P707" s="244"/>
      <c r="Q707" s="247"/>
      <c r="R707" s="247"/>
      <c r="S707" s="247"/>
      <c r="T707" s="247"/>
      <c r="U707" s="247"/>
    </row>
    <row r="708" customFormat="false" ht="15.75" hidden="false" customHeight="false" outlineLevel="0" collapsed="false">
      <c r="A708" s="174"/>
      <c r="B708" s="174"/>
      <c r="C708" s="174"/>
      <c r="D708" s="240" t="n">
        <v>708</v>
      </c>
      <c r="E708" s="174"/>
      <c r="F708" s="240" t="n">
        <v>7120</v>
      </c>
      <c r="G708" s="174"/>
      <c r="H708" s="174"/>
      <c r="I708" s="248"/>
      <c r="J708" s="174"/>
      <c r="K708" s="174"/>
      <c r="L708" s="174"/>
      <c r="M708" s="244" t="n">
        <v>70700</v>
      </c>
      <c r="N708" s="244"/>
      <c r="O708" s="244"/>
      <c r="P708" s="244"/>
      <c r="Q708" s="247"/>
      <c r="R708" s="247"/>
      <c r="S708" s="247"/>
      <c r="T708" s="247"/>
      <c r="U708" s="247"/>
    </row>
    <row r="709" customFormat="false" ht="15.75" hidden="false" customHeight="false" outlineLevel="0" collapsed="false">
      <c r="A709" s="174"/>
      <c r="B709" s="174"/>
      <c r="C709" s="174"/>
      <c r="D709" s="240" t="n">
        <v>709</v>
      </c>
      <c r="E709" s="174"/>
      <c r="F709" s="240" t="n">
        <v>7130</v>
      </c>
      <c r="G709" s="174"/>
      <c r="H709" s="174"/>
      <c r="I709" s="248"/>
      <c r="J709" s="174"/>
      <c r="K709" s="174"/>
      <c r="L709" s="174"/>
      <c r="M709" s="244" t="n">
        <v>70800</v>
      </c>
      <c r="N709" s="244"/>
      <c r="O709" s="244"/>
      <c r="P709" s="244"/>
      <c r="Q709" s="247"/>
      <c r="R709" s="247"/>
      <c r="S709" s="247"/>
      <c r="T709" s="247"/>
      <c r="U709" s="247"/>
    </row>
    <row r="710" customFormat="false" ht="15.75" hidden="false" customHeight="false" outlineLevel="0" collapsed="false">
      <c r="A710" s="174"/>
      <c r="B710" s="174"/>
      <c r="C710" s="174"/>
      <c r="D710" s="240" t="n">
        <v>710</v>
      </c>
      <c r="E710" s="174"/>
      <c r="F710" s="240" t="n">
        <v>7140</v>
      </c>
      <c r="G710" s="174"/>
      <c r="H710" s="174"/>
      <c r="I710" s="248"/>
      <c r="J710" s="174"/>
      <c r="K710" s="174"/>
      <c r="L710" s="174"/>
      <c r="M710" s="244" t="n">
        <v>70900</v>
      </c>
      <c r="N710" s="244"/>
      <c r="O710" s="244"/>
      <c r="P710" s="244"/>
      <c r="Q710" s="247"/>
      <c r="R710" s="247"/>
      <c r="S710" s="247"/>
      <c r="T710" s="247"/>
      <c r="U710" s="247"/>
    </row>
    <row r="711" customFormat="false" ht="15.75" hidden="false" customHeight="false" outlineLevel="0" collapsed="false">
      <c r="A711" s="174"/>
      <c r="B711" s="174"/>
      <c r="C711" s="174"/>
      <c r="D711" s="240" t="n">
        <v>711</v>
      </c>
      <c r="E711" s="174"/>
      <c r="F711" s="240" t="n">
        <v>7150</v>
      </c>
      <c r="G711" s="174"/>
      <c r="H711" s="174"/>
      <c r="I711" s="248"/>
      <c r="J711" s="174"/>
      <c r="K711" s="174"/>
      <c r="L711" s="174"/>
      <c r="M711" s="244" t="n">
        <v>71000</v>
      </c>
      <c r="N711" s="244"/>
      <c r="O711" s="244"/>
      <c r="P711" s="244"/>
      <c r="Q711" s="247"/>
      <c r="R711" s="247"/>
      <c r="S711" s="247"/>
      <c r="T711" s="247"/>
      <c r="U711" s="247"/>
    </row>
    <row r="712" customFormat="false" ht="15.75" hidden="false" customHeight="false" outlineLevel="0" collapsed="false">
      <c r="A712" s="174"/>
      <c r="B712" s="174"/>
      <c r="C712" s="174"/>
      <c r="D712" s="240" t="n">
        <v>712</v>
      </c>
      <c r="E712" s="174"/>
      <c r="F712" s="240" t="n">
        <v>7160</v>
      </c>
      <c r="G712" s="174"/>
      <c r="H712" s="174"/>
      <c r="I712" s="248"/>
      <c r="J712" s="174"/>
      <c r="K712" s="174"/>
      <c r="L712" s="174"/>
      <c r="M712" s="244" t="n">
        <v>71100</v>
      </c>
      <c r="N712" s="244"/>
      <c r="O712" s="244"/>
      <c r="P712" s="244"/>
      <c r="Q712" s="247"/>
      <c r="R712" s="247"/>
      <c r="S712" s="247"/>
      <c r="T712" s="247"/>
      <c r="U712" s="247"/>
    </row>
    <row r="713" customFormat="false" ht="15.75" hidden="false" customHeight="false" outlineLevel="0" collapsed="false">
      <c r="A713" s="174"/>
      <c r="B713" s="174"/>
      <c r="C713" s="174"/>
      <c r="D713" s="240" t="n">
        <v>713</v>
      </c>
      <c r="E713" s="174"/>
      <c r="F713" s="240" t="n">
        <v>7170</v>
      </c>
      <c r="G713" s="174"/>
      <c r="H713" s="174"/>
      <c r="I713" s="248"/>
      <c r="J713" s="174"/>
      <c r="K713" s="174"/>
      <c r="L713" s="174"/>
      <c r="M713" s="244" t="n">
        <v>71200</v>
      </c>
      <c r="N713" s="244"/>
      <c r="O713" s="244"/>
      <c r="P713" s="244"/>
      <c r="Q713" s="247"/>
      <c r="R713" s="247"/>
      <c r="S713" s="247"/>
      <c r="T713" s="247"/>
      <c r="U713" s="247"/>
    </row>
    <row r="714" customFormat="false" ht="15.75" hidden="false" customHeight="false" outlineLevel="0" collapsed="false">
      <c r="A714" s="174"/>
      <c r="B714" s="174"/>
      <c r="C714" s="174"/>
      <c r="D714" s="240" t="n">
        <v>714</v>
      </c>
      <c r="E714" s="174"/>
      <c r="F714" s="240" t="n">
        <v>7180</v>
      </c>
      <c r="G714" s="174"/>
      <c r="H714" s="174"/>
      <c r="I714" s="248"/>
      <c r="J714" s="174"/>
      <c r="K714" s="174"/>
      <c r="L714" s="174"/>
      <c r="M714" s="244" t="n">
        <v>71300</v>
      </c>
      <c r="N714" s="244"/>
      <c r="O714" s="244"/>
      <c r="P714" s="244"/>
      <c r="Q714" s="247"/>
      <c r="R714" s="247"/>
      <c r="S714" s="247"/>
      <c r="T714" s="247"/>
      <c r="U714" s="247"/>
    </row>
    <row r="715" customFormat="false" ht="15.75" hidden="false" customHeight="false" outlineLevel="0" collapsed="false">
      <c r="A715" s="174"/>
      <c r="B715" s="174"/>
      <c r="C715" s="174"/>
      <c r="D715" s="240" t="n">
        <v>715</v>
      </c>
      <c r="E715" s="174"/>
      <c r="F715" s="240" t="n">
        <v>7190</v>
      </c>
      <c r="G715" s="174"/>
      <c r="H715" s="174"/>
      <c r="I715" s="248"/>
      <c r="J715" s="174"/>
      <c r="K715" s="174"/>
      <c r="L715" s="174"/>
      <c r="M715" s="244" t="n">
        <v>71400</v>
      </c>
      <c r="N715" s="244"/>
      <c r="O715" s="244"/>
      <c r="P715" s="244"/>
      <c r="Q715" s="247"/>
      <c r="R715" s="247"/>
      <c r="S715" s="247"/>
      <c r="T715" s="247"/>
      <c r="U715" s="247"/>
    </row>
    <row r="716" customFormat="false" ht="15.75" hidden="false" customHeight="false" outlineLevel="0" collapsed="false">
      <c r="A716" s="174"/>
      <c r="B716" s="174"/>
      <c r="C716" s="174"/>
      <c r="D716" s="240" t="n">
        <v>716</v>
      </c>
      <c r="E716" s="174"/>
      <c r="F716" s="240" t="n">
        <v>7200</v>
      </c>
      <c r="G716" s="174"/>
      <c r="H716" s="174"/>
      <c r="I716" s="248"/>
      <c r="J716" s="174"/>
      <c r="K716" s="174"/>
      <c r="L716" s="174"/>
      <c r="M716" s="244" t="n">
        <v>71500</v>
      </c>
      <c r="N716" s="244"/>
      <c r="O716" s="244"/>
      <c r="P716" s="244"/>
      <c r="Q716" s="247"/>
      <c r="R716" s="247"/>
      <c r="S716" s="247"/>
      <c r="T716" s="247"/>
      <c r="U716" s="247"/>
    </row>
    <row r="717" customFormat="false" ht="15.75" hidden="false" customHeight="false" outlineLevel="0" collapsed="false">
      <c r="A717" s="174"/>
      <c r="B717" s="174"/>
      <c r="C717" s="174"/>
      <c r="D717" s="240" t="n">
        <v>717</v>
      </c>
      <c r="E717" s="174"/>
      <c r="F717" s="240" t="n">
        <v>7210</v>
      </c>
      <c r="G717" s="174"/>
      <c r="H717" s="174"/>
      <c r="I717" s="248"/>
      <c r="J717" s="174"/>
      <c r="K717" s="174"/>
      <c r="L717" s="174"/>
      <c r="M717" s="244" t="n">
        <v>71600</v>
      </c>
      <c r="N717" s="244"/>
      <c r="O717" s="244"/>
      <c r="P717" s="244"/>
      <c r="Q717" s="247"/>
      <c r="R717" s="247"/>
      <c r="S717" s="247"/>
      <c r="T717" s="247"/>
      <c r="U717" s="247"/>
    </row>
    <row r="718" customFormat="false" ht="15.75" hidden="false" customHeight="false" outlineLevel="0" collapsed="false">
      <c r="A718" s="174"/>
      <c r="B718" s="174"/>
      <c r="C718" s="174"/>
      <c r="D718" s="240" t="n">
        <v>718</v>
      </c>
      <c r="E718" s="174"/>
      <c r="F718" s="240" t="n">
        <v>7220</v>
      </c>
      <c r="G718" s="174"/>
      <c r="H718" s="174"/>
      <c r="I718" s="248"/>
      <c r="J718" s="174"/>
      <c r="K718" s="174"/>
      <c r="L718" s="174"/>
      <c r="M718" s="244" t="n">
        <v>71700</v>
      </c>
      <c r="N718" s="244"/>
      <c r="O718" s="244"/>
      <c r="P718" s="244"/>
      <c r="Q718" s="247"/>
      <c r="R718" s="247"/>
      <c r="S718" s="247"/>
      <c r="T718" s="247"/>
      <c r="U718" s="247"/>
    </row>
    <row r="719" customFormat="false" ht="15.75" hidden="false" customHeight="false" outlineLevel="0" collapsed="false">
      <c r="A719" s="174"/>
      <c r="B719" s="174"/>
      <c r="C719" s="174"/>
      <c r="D719" s="240" t="n">
        <v>719</v>
      </c>
      <c r="E719" s="174"/>
      <c r="F719" s="240" t="n">
        <v>7230</v>
      </c>
      <c r="G719" s="174"/>
      <c r="H719" s="174"/>
      <c r="I719" s="248"/>
      <c r="J719" s="174"/>
      <c r="K719" s="174"/>
      <c r="L719" s="174"/>
      <c r="M719" s="244" t="n">
        <v>71800</v>
      </c>
      <c r="N719" s="244"/>
      <c r="O719" s="244"/>
      <c r="P719" s="244"/>
      <c r="Q719" s="247"/>
      <c r="R719" s="247"/>
      <c r="S719" s="247"/>
      <c r="T719" s="247"/>
      <c r="U719" s="247"/>
    </row>
    <row r="720" customFormat="false" ht="15.75" hidden="false" customHeight="false" outlineLevel="0" collapsed="false">
      <c r="A720" s="174"/>
      <c r="B720" s="174"/>
      <c r="C720" s="174"/>
      <c r="D720" s="240" t="n">
        <v>720</v>
      </c>
      <c r="E720" s="174"/>
      <c r="F720" s="240" t="n">
        <v>7240</v>
      </c>
      <c r="G720" s="174"/>
      <c r="H720" s="174"/>
      <c r="I720" s="248"/>
      <c r="J720" s="174"/>
      <c r="K720" s="174"/>
      <c r="L720" s="174"/>
      <c r="M720" s="244" t="n">
        <v>71900</v>
      </c>
      <c r="N720" s="244"/>
      <c r="O720" s="244"/>
      <c r="P720" s="244"/>
      <c r="Q720" s="247"/>
      <c r="R720" s="247"/>
      <c r="S720" s="247"/>
      <c r="T720" s="247"/>
      <c r="U720" s="247"/>
    </row>
    <row r="721" customFormat="false" ht="15.75" hidden="false" customHeight="false" outlineLevel="0" collapsed="false">
      <c r="A721" s="174"/>
      <c r="B721" s="174"/>
      <c r="C721" s="174"/>
      <c r="D721" s="240" t="n">
        <v>721</v>
      </c>
      <c r="E721" s="174"/>
      <c r="F721" s="240" t="n">
        <v>7250</v>
      </c>
      <c r="G721" s="174"/>
      <c r="H721" s="174"/>
      <c r="I721" s="248"/>
      <c r="J721" s="174"/>
      <c r="K721" s="174"/>
      <c r="L721" s="174"/>
      <c r="M721" s="244" t="n">
        <v>72000</v>
      </c>
      <c r="N721" s="244"/>
      <c r="O721" s="244"/>
      <c r="P721" s="244"/>
      <c r="Q721" s="247"/>
      <c r="R721" s="247"/>
      <c r="S721" s="247"/>
      <c r="T721" s="247"/>
      <c r="U721" s="247"/>
    </row>
    <row r="722" customFormat="false" ht="15.75" hidden="false" customHeight="false" outlineLevel="0" collapsed="false">
      <c r="A722" s="174"/>
      <c r="B722" s="174"/>
      <c r="C722" s="174"/>
      <c r="D722" s="240" t="n">
        <v>722</v>
      </c>
      <c r="E722" s="174"/>
      <c r="F722" s="240" t="n">
        <v>7260</v>
      </c>
      <c r="G722" s="174"/>
      <c r="H722" s="174"/>
      <c r="I722" s="248"/>
      <c r="J722" s="174"/>
      <c r="K722" s="174"/>
      <c r="L722" s="174"/>
      <c r="M722" s="244" t="n">
        <v>72100</v>
      </c>
      <c r="N722" s="244"/>
      <c r="O722" s="244"/>
      <c r="P722" s="244"/>
      <c r="Q722" s="247"/>
      <c r="R722" s="247"/>
      <c r="S722" s="247"/>
      <c r="T722" s="247"/>
      <c r="U722" s="247"/>
    </row>
    <row r="723" customFormat="false" ht="15.75" hidden="false" customHeight="false" outlineLevel="0" collapsed="false">
      <c r="A723" s="174"/>
      <c r="B723" s="174"/>
      <c r="C723" s="174"/>
      <c r="D723" s="240" t="n">
        <v>723</v>
      </c>
      <c r="E723" s="174"/>
      <c r="F723" s="240" t="n">
        <v>7270</v>
      </c>
      <c r="G723" s="174"/>
      <c r="H723" s="174"/>
      <c r="I723" s="248"/>
      <c r="J723" s="174"/>
      <c r="K723" s="174"/>
      <c r="L723" s="174"/>
      <c r="M723" s="244" t="n">
        <v>72200</v>
      </c>
      <c r="N723" s="244"/>
      <c r="O723" s="244"/>
      <c r="P723" s="244"/>
      <c r="Q723" s="247"/>
      <c r="R723" s="247"/>
      <c r="S723" s="247"/>
      <c r="T723" s="247"/>
      <c r="U723" s="247"/>
    </row>
    <row r="724" customFormat="false" ht="15.75" hidden="false" customHeight="false" outlineLevel="0" collapsed="false">
      <c r="A724" s="174"/>
      <c r="B724" s="174"/>
      <c r="C724" s="174"/>
      <c r="D724" s="240" t="n">
        <v>724</v>
      </c>
      <c r="E724" s="174"/>
      <c r="F724" s="240" t="n">
        <v>7280</v>
      </c>
      <c r="G724" s="174"/>
      <c r="H724" s="174"/>
      <c r="I724" s="248"/>
      <c r="J724" s="174"/>
      <c r="K724" s="174"/>
      <c r="L724" s="174"/>
      <c r="M724" s="244" t="n">
        <v>72300</v>
      </c>
      <c r="N724" s="244"/>
      <c r="O724" s="244"/>
      <c r="P724" s="244"/>
      <c r="Q724" s="247"/>
      <c r="R724" s="247"/>
      <c r="S724" s="247"/>
      <c r="T724" s="247"/>
      <c r="U724" s="247"/>
    </row>
    <row r="725" customFormat="false" ht="15.75" hidden="false" customHeight="false" outlineLevel="0" collapsed="false">
      <c r="A725" s="174"/>
      <c r="B725" s="174"/>
      <c r="C725" s="174"/>
      <c r="D725" s="240" t="n">
        <v>725</v>
      </c>
      <c r="E725" s="174"/>
      <c r="F725" s="240" t="n">
        <v>7290</v>
      </c>
      <c r="G725" s="174"/>
      <c r="H725" s="174"/>
      <c r="I725" s="248"/>
      <c r="J725" s="174"/>
      <c r="K725" s="174"/>
      <c r="L725" s="174"/>
      <c r="M725" s="244" t="n">
        <v>72400</v>
      </c>
      <c r="N725" s="244"/>
      <c r="O725" s="244"/>
      <c r="P725" s="244"/>
      <c r="Q725" s="247"/>
      <c r="R725" s="247"/>
      <c r="S725" s="247"/>
      <c r="T725" s="247"/>
      <c r="U725" s="247"/>
    </row>
    <row r="726" customFormat="false" ht="15.75" hidden="false" customHeight="false" outlineLevel="0" collapsed="false">
      <c r="A726" s="174"/>
      <c r="B726" s="174"/>
      <c r="C726" s="174"/>
      <c r="D726" s="240" t="n">
        <v>726</v>
      </c>
      <c r="E726" s="174"/>
      <c r="F726" s="240" t="n">
        <v>7300</v>
      </c>
      <c r="G726" s="174"/>
      <c r="H726" s="174"/>
      <c r="I726" s="248"/>
      <c r="J726" s="174"/>
      <c r="K726" s="174"/>
      <c r="L726" s="174"/>
      <c r="M726" s="244" t="n">
        <v>72500</v>
      </c>
      <c r="N726" s="244"/>
      <c r="O726" s="244"/>
      <c r="P726" s="244"/>
      <c r="Q726" s="247"/>
      <c r="R726" s="247"/>
      <c r="S726" s="247"/>
      <c r="T726" s="247"/>
      <c r="U726" s="247"/>
    </row>
    <row r="727" customFormat="false" ht="15.75" hidden="false" customHeight="false" outlineLevel="0" collapsed="false">
      <c r="A727" s="174"/>
      <c r="B727" s="174"/>
      <c r="C727" s="174"/>
      <c r="D727" s="240" t="n">
        <v>727</v>
      </c>
      <c r="E727" s="174"/>
      <c r="F727" s="240" t="n">
        <v>7310</v>
      </c>
      <c r="G727" s="174"/>
      <c r="H727" s="174"/>
      <c r="I727" s="248"/>
      <c r="J727" s="174"/>
      <c r="K727" s="174"/>
      <c r="L727" s="174"/>
      <c r="M727" s="244" t="n">
        <v>72600</v>
      </c>
      <c r="N727" s="244"/>
      <c r="O727" s="244"/>
      <c r="P727" s="244"/>
      <c r="Q727" s="247"/>
      <c r="R727" s="247"/>
      <c r="S727" s="247"/>
      <c r="T727" s="247"/>
      <c r="U727" s="247"/>
    </row>
    <row r="728" customFormat="false" ht="15.75" hidden="false" customHeight="false" outlineLevel="0" collapsed="false">
      <c r="A728" s="174"/>
      <c r="B728" s="174"/>
      <c r="C728" s="174"/>
      <c r="D728" s="240" t="n">
        <v>728</v>
      </c>
      <c r="E728" s="174"/>
      <c r="F728" s="240" t="n">
        <v>7320</v>
      </c>
      <c r="G728" s="174"/>
      <c r="H728" s="174"/>
      <c r="I728" s="248"/>
      <c r="J728" s="174"/>
      <c r="K728" s="174"/>
      <c r="L728" s="174"/>
      <c r="M728" s="244" t="n">
        <v>72700</v>
      </c>
      <c r="N728" s="244"/>
      <c r="O728" s="244"/>
      <c r="P728" s="244"/>
      <c r="Q728" s="247"/>
      <c r="R728" s="247"/>
      <c r="S728" s="247"/>
      <c r="T728" s="247"/>
      <c r="U728" s="247"/>
    </row>
    <row r="729" customFormat="false" ht="15.75" hidden="false" customHeight="false" outlineLevel="0" collapsed="false">
      <c r="A729" s="174"/>
      <c r="B729" s="174"/>
      <c r="C729" s="174"/>
      <c r="D729" s="240" t="n">
        <v>729</v>
      </c>
      <c r="E729" s="174"/>
      <c r="F729" s="240" t="n">
        <v>7330</v>
      </c>
      <c r="G729" s="174"/>
      <c r="H729" s="174"/>
      <c r="I729" s="248"/>
      <c r="J729" s="174"/>
      <c r="K729" s="174"/>
      <c r="L729" s="174"/>
      <c r="M729" s="244" t="n">
        <v>72800</v>
      </c>
      <c r="N729" s="244"/>
      <c r="O729" s="244"/>
      <c r="P729" s="244"/>
      <c r="Q729" s="247"/>
      <c r="R729" s="247"/>
      <c r="S729" s="247"/>
      <c r="T729" s="247"/>
      <c r="U729" s="247"/>
    </row>
    <row r="730" customFormat="false" ht="15.75" hidden="false" customHeight="false" outlineLevel="0" collapsed="false">
      <c r="A730" s="174"/>
      <c r="B730" s="174"/>
      <c r="C730" s="174"/>
      <c r="D730" s="240" t="n">
        <v>730</v>
      </c>
      <c r="E730" s="174"/>
      <c r="F730" s="240" t="n">
        <v>7340</v>
      </c>
      <c r="G730" s="174"/>
      <c r="H730" s="174"/>
      <c r="I730" s="248"/>
      <c r="J730" s="174"/>
      <c r="K730" s="174"/>
      <c r="L730" s="174"/>
      <c r="M730" s="244" t="n">
        <v>72900</v>
      </c>
      <c r="N730" s="244"/>
      <c r="O730" s="244"/>
      <c r="P730" s="244"/>
      <c r="Q730" s="247"/>
      <c r="R730" s="247"/>
      <c r="S730" s="247"/>
      <c r="T730" s="247"/>
      <c r="U730" s="247"/>
    </row>
    <row r="731" customFormat="false" ht="15.75" hidden="false" customHeight="false" outlineLevel="0" collapsed="false">
      <c r="A731" s="174"/>
      <c r="B731" s="174"/>
      <c r="C731" s="174"/>
      <c r="D731" s="240" t="n">
        <v>731</v>
      </c>
      <c r="E731" s="174"/>
      <c r="F731" s="240" t="n">
        <v>7350</v>
      </c>
      <c r="G731" s="174"/>
      <c r="H731" s="174"/>
      <c r="I731" s="248"/>
      <c r="J731" s="174"/>
      <c r="K731" s="174"/>
      <c r="L731" s="174"/>
      <c r="M731" s="244" t="n">
        <v>73000</v>
      </c>
      <c r="N731" s="244"/>
      <c r="O731" s="244"/>
      <c r="P731" s="244"/>
      <c r="Q731" s="247"/>
      <c r="R731" s="247"/>
      <c r="S731" s="247"/>
      <c r="T731" s="247"/>
      <c r="U731" s="247"/>
    </row>
    <row r="732" customFormat="false" ht="15.75" hidden="false" customHeight="false" outlineLevel="0" collapsed="false">
      <c r="A732" s="174"/>
      <c r="B732" s="174"/>
      <c r="C732" s="174"/>
      <c r="D732" s="240" t="n">
        <v>732</v>
      </c>
      <c r="E732" s="174"/>
      <c r="F732" s="240" t="n">
        <v>7360</v>
      </c>
      <c r="G732" s="174"/>
      <c r="H732" s="174"/>
      <c r="I732" s="248"/>
      <c r="J732" s="174"/>
      <c r="K732" s="174"/>
      <c r="L732" s="174"/>
      <c r="M732" s="244" t="n">
        <v>73100</v>
      </c>
      <c r="N732" s="244"/>
      <c r="O732" s="244"/>
      <c r="P732" s="244"/>
      <c r="Q732" s="247"/>
      <c r="R732" s="247"/>
      <c r="S732" s="247"/>
      <c r="T732" s="247"/>
      <c r="U732" s="247"/>
    </row>
    <row r="733" customFormat="false" ht="15.75" hidden="false" customHeight="false" outlineLevel="0" collapsed="false">
      <c r="A733" s="174"/>
      <c r="B733" s="174"/>
      <c r="C733" s="174"/>
      <c r="D733" s="240" t="n">
        <v>733</v>
      </c>
      <c r="E733" s="174"/>
      <c r="F733" s="240" t="n">
        <v>7370</v>
      </c>
      <c r="G733" s="174"/>
      <c r="H733" s="174"/>
      <c r="I733" s="248"/>
      <c r="J733" s="174"/>
      <c r="K733" s="174"/>
      <c r="L733" s="174"/>
      <c r="M733" s="244" t="n">
        <v>73200</v>
      </c>
      <c r="N733" s="244"/>
      <c r="O733" s="244"/>
      <c r="P733" s="244"/>
      <c r="Q733" s="247"/>
      <c r="R733" s="247"/>
      <c r="S733" s="247"/>
      <c r="T733" s="247"/>
      <c r="U733" s="247"/>
    </row>
    <row r="734" customFormat="false" ht="15.75" hidden="false" customHeight="false" outlineLevel="0" collapsed="false">
      <c r="A734" s="174"/>
      <c r="B734" s="174"/>
      <c r="C734" s="174"/>
      <c r="D734" s="240" t="n">
        <v>734</v>
      </c>
      <c r="E734" s="174"/>
      <c r="F734" s="240" t="n">
        <v>7380</v>
      </c>
      <c r="G734" s="174"/>
      <c r="H734" s="174"/>
      <c r="I734" s="248"/>
      <c r="J734" s="174"/>
      <c r="K734" s="174"/>
      <c r="L734" s="174"/>
      <c r="M734" s="244" t="n">
        <v>73300</v>
      </c>
      <c r="N734" s="244"/>
      <c r="O734" s="244"/>
      <c r="P734" s="244"/>
      <c r="Q734" s="247"/>
      <c r="R734" s="247"/>
      <c r="S734" s="247"/>
      <c r="T734" s="247"/>
      <c r="U734" s="247"/>
    </row>
    <row r="735" customFormat="false" ht="15.75" hidden="false" customHeight="false" outlineLevel="0" collapsed="false">
      <c r="A735" s="174"/>
      <c r="B735" s="174"/>
      <c r="C735" s="174"/>
      <c r="D735" s="240" t="n">
        <v>735</v>
      </c>
      <c r="E735" s="174"/>
      <c r="F735" s="240" t="n">
        <v>7390</v>
      </c>
      <c r="G735" s="174"/>
      <c r="H735" s="174"/>
      <c r="I735" s="248"/>
      <c r="J735" s="174"/>
      <c r="K735" s="174"/>
      <c r="L735" s="174"/>
      <c r="M735" s="244" t="n">
        <v>73400</v>
      </c>
      <c r="N735" s="244"/>
      <c r="O735" s="244"/>
      <c r="P735" s="244"/>
      <c r="Q735" s="247"/>
      <c r="R735" s="247"/>
      <c r="S735" s="247"/>
      <c r="T735" s="247"/>
      <c r="U735" s="247"/>
    </row>
    <row r="736" customFormat="false" ht="15.75" hidden="false" customHeight="false" outlineLevel="0" collapsed="false">
      <c r="A736" s="174"/>
      <c r="B736" s="174"/>
      <c r="C736" s="174"/>
      <c r="D736" s="240" t="n">
        <v>736</v>
      </c>
      <c r="E736" s="174"/>
      <c r="F736" s="240" t="n">
        <v>7400</v>
      </c>
      <c r="G736" s="174"/>
      <c r="H736" s="174"/>
      <c r="I736" s="248"/>
      <c r="J736" s="174"/>
      <c r="K736" s="174"/>
      <c r="L736" s="174"/>
      <c r="M736" s="244" t="n">
        <v>73500</v>
      </c>
      <c r="N736" s="244"/>
      <c r="O736" s="244"/>
      <c r="P736" s="244"/>
      <c r="Q736" s="247"/>
      <c r="R736" s="247"/>
      <c r="S736" s="247"/>
      <c r="T736" s="247"/>
      <c r="U736" s="247"/>
    </row>
    <row r="737" customFormat="false" ht="15.75" hidden="false" customHeight="false" outlineLevel="0" collapsed="false">
      <c r="A737" s="174"/>
      <c r="B737" s="174"/>
      <c r="C737" s="174"/>
      <c r="D737" s="240" t="n">
        <v>737</v>
      </c>
      <c r="E737" s="174"/>
      <c r="F737" s="240" t="n">
        <v>7410</v>
      </c>
      <c r="G737" s="174"/>
      <c r="H737" s="174"/>
      <c r="I737" s="248"/>
      <c r="J737" s="174"/>
      <c r="K737" s="174"/>
      <c r="L737" s="174"/>
      <c r="M737" s="244" t="n">
        <v>73600</v>
      </c>
      <c r="N737" s="244"/>
      <c r="O737" s="244"/>
      <c r="P737" s="244"/>
      <c r="Q737" s="247"/>
      <c r="R737" s="247"/>
      <c r="S737" s="247"/>
      <c r="T737" s="247"/>
      <c r="U737" s="247"/>
    </row>
    <row r="738" customFormat="false" ht="15.75" hidden="false" customHeight="false" outlineLevel="0" collapsed="false">
      <c r="A738" s="174"/>
      <c r="B738" s="174"/>
      <c r="C738" s="174"/>
      <c r="D738" s="240" t="n">
        <v>738</v>
      </c>
      <c r="E738" s="174"/>
      <c r="F738" s="240" t="n">
        <v>7420</v>
      </c>
      <c r="G738" s="174"/>
      <c r="H738" s="174"/>
      <c r="I738" s="248"/>
      <c r="J738" s="174"/>
      <c r="K738" s="174"/>
      <c r="L738" s="174"/>
      <c r="M738" s="244" t="n">
        <v>73700</v>
      </c>
      <c r="N738" s="244"/>
      <c r="O738" s="244"/>
      <c r="P738" s="244"/>
      <c r="Q738" s="247"/>
      <c r="R738" s="247"/>
      <c r="S738" s="247"/>
      <c r="T738" s="247"/>
      <c r="U738" s="247"/>
    </row>
    <row r="739" customFormat="false" ht="15.75" hidden="false" customHeight="false" outlineLevel="0" collapsed="false">
      <c r="A739" s="174"/>
      <c r="B739" s="174"/>
      <c r="C739" s="174"/>
      <c r="D739" s="240" t="n">
        <v>739</v>
      </c>
      <c r="E739" s="174"/>
      <c r="F739" s="240" t="n">
        <v>7430</v>
      </c>
      <c r="G739" s="174"/>
      <c r="H739" s="174"/>
      <c r="I739" s="248"/>
      <c r="J739" s="174"/>
      <c r="K739" s="174"/>
      <c r="L739" s="174"/>
      <c r="M739" s="244" t="n">
        <v>73800</v>
      </c>
      <c r="N739" s="244"/>
      <c r="O739" s="244"/>
      <c r="P739" s="244"/>
      <c r="Q739" s="247"/>
      <c r="R739" s="247"/>
      <c r="S739" s="247"/>
      <c r="T739" s="247"/>
      <c r="U739" s="247"/>
    </row>
    <row r="740" customFormat="false" ht="15.75" hidden="false" customHeight="false" outlineLevel="0" collapsed="false">
      <c r="A740" s="174"/>
      <c r="B740" s="174"/>
      <c r="C740" s="174"/>
      <c r="D740" s="240" t="n">
        <v>740</v>
      </c>
      <c r="E740" s="174"/>
      <c r="F740" s="240" t="n">
        <v>7440</v>
      </c>
      <c r="G740" s="174"/>
      <c r="H740" s="174"/>
      <c r="I740" s="248"/>
      <c r="J740" s="174"/>
      <c r="K740" s="174"/>
      <c r="L740" s="174"/>
      <c r="M740" s="244" t="n">
        <v>73900</v>
      </c>
      <c r="N740" s="244"/>
      <c r="O740" s="244"/>
      <c r="P740" s="244"/>
      <c r="Q740" s="247"/>
      <c r="R740" s="247"/>
      <c r="S740" s="247"/>
      <c r="T740" s="247"/>
      <c r="U740" s="247"/>
    </row>
    <row r="741" customFormat="false" ht="15.75" hidden="false" customHeight="false" outlineLevel="0" collapsed="false">
      <c r="A741" s="174"/>
      <c r="B741" s="174"/>
      <c r="C741" s="174"/>
      <c r="D741" s="240" t="n">
        <v>741</v>
      </c>
      <c r="E741" s="174"/>
      <c r="F741" s="240" t="n">
        <v>7450</v>
      </c>
      <c r="G741" s="174"/>
      <c r="H741" s="174"/>
      <c r="I741" s="248"/>
      <c r="J741" s="174"/>
      <c r="K741" s="174"/>
      <c r="L741" s="174"/>
      <c r="M741" s="244" t="n">
        <v>74000</v>
      </c>
      <c r="N741" s="244"/>
      <c r="O741" s="244"/>
      <c r="P741" s="244"/>
      <c r="Q741" s="247"/>
      <c r="R741" s="247"/>
      <c r="S741" s="247"/>
      <c r="T741" s="247"/>
      <c r="U741" s="247"/>
    </row>
    <row r="742" customFormat="false" ht="15.75" hidden="false" customHeight="false" outlineLevel="0" collapsed="false">
      <c r="A742" s="174"/>
      <c r="B742" s="174"/>
      <c r="C742" s="174"/>
      <c r="D742" s="240" t="n">
        <v>742</v>
      </c>
      <c r="E742" s="174"/>
      <c r="F742" s="240" t="n">
        <v>7460</v>
      </c>
      <c r="G742" s="174"/>
      <c r="H742" s="174"/>
      <c r="I742" s="248"/>
      <c r="J742" s="174"/>
      <c r="K742" s="174"/>
      <c r="L742" s="174"/>
      <c r="M742" s="244" t="n">
        <v>74100</v>
      </c>
      <c r="N742" s="244"/>
      <c r="O742" s="244"/>
      <c r="P742" s="244"/>
      <c r="Q742" s="247"/>
      <c r="R742" s="247"/>
      <c r="S742" s="247"/>
      <c r="T742" s="247"/>
      <c r="U742" s="247"/>
    </row>
    <row r="743" customFormat="false" ht="15.75" hidden="false" customHeight="false" outlineLevel="0" collapsed="false">
      <c r="A743" s="174"/>
      <c r="B743" s="174"/>
      <c r="C743" s="174"/>
      <c r="D743" s="240" t="n">
        <v>743</v>
      </c>
      <c r="E743" s="174"/>
      <c r="F743" s="240" t="n">
        <v>7470</v>
      </c>
      <c r="G743" s="174"/>
      <c r="H743" s="174"/>
      <c r="I743" s="248"/>
      <c r="J743" s="174"/>
      <c r="K743" s="174"/>
      <c r="L743" s="174"/>
      <c r="M743" s="244" t="n">
        <v>74200</v>
      </c>
      <c r="N743" s="244"/>
      <c r="O743" s="244"/>
      <c r="P743" s="244"/>
      <c r="Q743" s="247"/>
      <c r="R743" s="247"/>
      <c r="S743" s="247"/>
      <c r="T743" s="247"/>
      <c r="U743" s="247"/>
    </row>
    <row r="744" customFormat="false" ht="15.75" hidden="false" customHeight="false" outlineLevel="0" collapsed="false">
      <c r="A744" s="174"/>
      <c r="B744" s="174"/>
      <c r="C744" s="174"/>
      <c r="D744" s="240" t="n">
        <v>744</v>
      </c>
      <c r="E744" s="174"/>
      <c r="F744" s="240" t="n">
        <v>7480</v>
      </c>
      <c r="G744" s="174"/>
      <c r="H744" s="174"/>
      <c r="I744" s="248"/>
      <c r="J744" s="174"/>
      <c r="K744" s="174"/>
      <c r="L744" s="174"/>
      <c r="M744" s="244" t="n">
        <v>74300</v>
      </c>
      <c r="N744" s="244"/>
      <c r="O744" s="244"/>
      <c r="P744" s="244"/>
      <c r="Q744" s="247"/>
      <c r="R744" s="247"/>
      <c r="S744" s="247"/>
      <c r="T744" s="247"/>
      <c r="U744" s="247"/>
    </row>
    <row r="745" customFormat="false" ht="15.75" hidden="false" customHeight="false" outlineLevel="0" collapsed="false">
      <c r="A745" s="174"/>
      <c r="B745" s="174"/>
      <c r="C745" s="174"/>
      <c r="D745" s="240" t="n">
        <v>745</v>
      </c>
      <c r="E745" s="174"/>
      <c r="F745" s="240" t="n">
        <v>7490</v>
      </c>
      <c r="G745" s="174"/>
      <c r="H745" s="174"/>
      <c r="I745" s="248"/>
      <c r="J745" s="174"/>
      <c r="K745" s="174"/>
      <c r="L745" s="174"/>
      <c r="M745" s="244" t="n">
        <v>74400</v>
      </c>
      <c r="N745" s="244"/>
      <c r="O745" s="244"/>
      <c r="P745" s="244"/>
      <c r="Q745" s="247"/>
      <c r="R745" s="247"/>
      <c r="S745" s="247"/>
      <c r="T745" s="247"/>
      <c r="U745" s="247"/>
    </row>
    <row r="746" customFormat="false" ht="15.75" hidden="false" customHeight="false" outlineLevel="0" collapsed="false">
      <c r="A746" s="174"/>
      <c r="B746" s="174"/>
      <c r="C746" s="174"/>
      <c r="D746" s="240" t="n">
        <v>746</v>
      </c>
      <c r="E746" s="174"/>
      <c r="F746" s="240" t="n">
        <v>7500</v>
      </c>
      <c r="G746" s="174"/>
      <c r="H746" s="174"/>
      <c r="I746" s="248"/>
      <c r="J746" s="174"/>
      <c r="K746" s="174"/>
      <c r="L746" s="174"/>
      <c r="M746" s="244" t="n">
        <v>74500</v>
      </c>
      <c r="N746" s="244"/>
      <c r="O746" s="244"/>
      <c r="P746" s="244"/>
      <c r="Q746" s="247"/>
      <c r="R746" s="247"/>
      <c r="S746" s="247"/>
      <c r="T746" s="247"/>
      <c r="U746" s="247"/>
    </row>
    <row r="747" customFormat="false" ht="15.75" hidden="false" customHeight="false" outlineLevel="0" collapsed="false">
      <c r="A747" s="174"/>
      <c r="B747" s="174"/>
      <c r="C747" s="174"/>
      <c r="D747" s="240" t="n">
        <v>747</v>
      </c>
      <c r="E747" s="174"/>
      <c r="F747" s="240" t="n">
        <v>7510</v>
      </c>
      <c r="G747" s="174"/>
      <c r="H747" s="174"/>
      <c r="I747" s="248"/>
      <c r="J747" s="174"/>
      <c r="K747" s="174"/>
      <c r="L747" s="174"/>
      <c r="M747" s="244" t="n">
        <v>74600</v>
      </c>
      <c r="N747" s="244"/>
      <c r="O747" s="244"/>
      <c r="P747" s="244"/>
      <c r="Q747" s="247"/>
      <c r="R747" s="247"/>
      <c r="S747" s="247"/>
      <c r="T747" s="247"/>
      <c r="U747" s="247"/>
    </row>
    <row r="748" customFormat="false" ht="15.75" hidden="false" customHeight="false" outlineLevel="0" collapsed="false">
      <c r="A748" s="174"/>
      <c r="B748" s="174"/>
      <c r="C748" s="174"/>
      <c r="D748" s="240" t="n">
        <v>748</v>
      </c>
      <c r="E748" s="174"/>
      <c r="F748" s="240" t="n">
        <v>7520</v>
      </c>
      <c r="G748" s="174"/>
      <c r="H748" s="174"/>
      <c r="I748" s="248"/>
      <c r="J748" s="174"/>
      <c r="K748" s="174"/>
      <c r="L748" s="174"/>
      <c r="M748" s="244" t="n">
        <v>74700</v>
      </c>
      <c r="N748" s="244"/>
      <c r="O748" s="244"/>
      <c r="P748" s="244"/>
      <c r="Q748" s="247"/>
      <c r="R748" s="247"/>
      <c r="S748" s="247"/>
      <c r="T748" s="247"/>
      <c r="U748" s="247"/>
    </row>
    <row r="749" customFormat="false" ht="15.75" hidden="false" customHeight="false" outlineLevel="0" collapsed="false">
      <c r="A749" s="174"/>
      <c r="B749" s="174"/>
      <c r="C749" s="174"/>
      <c r="D749" s="240" t="n">
        <v>749</v>
      </c>
      <c r="E749" s="174"/>
      <c r="F749" s="240" t="n">
        <v>7530</v>
      </c>
      <c r="G749" s="174"/>
      <c r="H749" s="174"/>
      <c r="I749" s="248"/>
      <c r="J749" s="174"/>
      <c r="K749" s="174"/>
      <c r="L749" s="174"/>
      <c r="M749" s="244" t="n">
        <v>74800</v>
      </c>
      <c r="N749" s="244"/>
      <c r="O749" s="244"/>
      <c r="P749" s="244"/>
      <c r="Q749" s="247"/>
      <c r="R749" s="247"/>
      <c r="S749" s="247"/>
      <c r="T749" s="247"/>
      <c r="U749" s="247"/>
    </row>
    <row r="750" customFormat="false" ht="15.75" hidden="false" customHeight="false" outlineLevel="0" collapsed="false">
      <c r="A750" s="174"/>
      <c r="B750" s="174"/>
      <c r="C750" s="174"/>
      <c r="D750" s="240" t="n">
        <v>750</v>
      </c>
      <c r="E750" s="174"/>
      <c r="F750" s="240" t="n">
        <v>7540</v>
      </c>
      <c r="G750" s="174"/>
      <c r="H750" s="174"/>
      <c r="I750" s="248"/>
      <c r="J750" s="174"/>
      <c r="K750" s="174"/>
      <c r="L750" s="174"/>
      <c r="M750" s="244" t="n">
        <v>74900</v>
      </c>
      <c r="N750" s="244"/>
      <c r="O750" s="244"/>
      <c r="P750" s="244"/>
      <c r="Q750" s="247"/>
      <c r="R750" s="247"/>
      <c r="S750" s="247"/>
      <c r="T750" s="247"/>
      <c r="U750" s="247"/>
    </row>
    <row r="751" customFormat="false" ht="15.75" hidden="false" customHeight="false" outlineLevel="0" collapsed="false">
      <c r="A751" s="174"/>
      <c r="B751" s="174"/>
      <c r="C751" s="174"/>
      <c r="D751" s="240" t="n">
        <v>751</v>
      </c>
      <c r="E751" s="174"/>
      <c r="F751" s="240" t="n">
        <v>7550</v>
      </c>
      <c r="G751" s="174"/>
      <c r="H751" s="174"/>
      <c r="I751" s="248"/>
      <c r="J751" s="174"/>
      <c r="K751" s="174"/>
      <c r="L751" s="174"/>
      <c r="M751" s="244" t="n">
        <v>75000</v>
      </c>
      <c r="N751" s="244"/>
      <c r="O751" s="244"/>
      <c r="P751" s="244"/>
      <c r="Q751" s="247"/>
      <c r="R751" s="247"/>
      <c r="S751" s="247"/>
      <c r="T751" s="247"/>
      <c r="U751" s="247"/>
    </row>
    <row r="752" customFormat="false" ht="15.75" hidden="false" customHeight="false" outlineLevel="0" collapsed="false">
      <c r="A752" s="174"/>
      <c r="B752" s="174"/>
      <c r="C752" s="174"/>
      <c r="D752" s="240" t="n">
        <v>752</v>
      </c>
      <c r="E752" s="174"/>
      <c r="F752" s="240" t="n">
        <v>7560</v>
      </c>
      <c r="G752" s="174"/>
      <c r="H752" s="174"/>
      <c r="I752" s="248"/>
      <c r="J752" s="174"/>
      <c r="K752" s="174"/>
      <c r="L752" s="174"/>
      <c r="M752" s="244" t="n">
        <v>75100</v>
      </c>
      <c r="N752" s="244"/>
      <c r="O752" s="244"/>
      <c r="P752" s="244"/>
      <c r="Q752" s="247"/>
      <c r="R752" s="247"/>
      <c r="S752" s="247"/>
      <c r="T752" s="247"/>
      <c r="U752" s="247"/>
    </row>
    <row r="753" customFormat="false" ht="15.75" hidden="false" customHeight="false" outlineLevel="0" collapsed="false">
      <c r="A753" s="174"/>
      <c r="B753" s="174"/>
      <c r="C753" s="174"/>
      <c r="D753" s="240" t="n">
        <v>753</v>
      </c>
      <c r="E753" s="174"/>
      <c r="F753" s="240" t="n">
        <v>7570</v>
      </c>
      <c r="G753" s="174"/>
      <c r="H753" s="174"/>
      <c r="I753" s="248"/>
      <c r="J753" s="174"/>
      <c r="K753" s="174"/>
      <c r="L753" s="174"/>
      <c r="M753" s="244" t="n">
        <v>75200</v>
      </c>
      <c r="N753" s="244"/>
      <c r="O753" s="244"/>
      <c r="P753" s="244"/>
      <c r="Q753" s="247"/>
      <c r="R753" s="247"/>
      <c r="S753" s="247"/>
      <c r="T753" s="247"/>
      <c r="U753" s="247"/>
    </row>
    <row r="754" customFormat="false" ht="15.75" hidden="false" customHeight="false" outlineLevel="0" collapsed="false">
      <c r="A754" s="174"/>
      <c r="B754" s="174"/>
      <c r="C754" s="174"/>
      <c r="D754" s="240" t="n">
        <v>754</v>
      </c>
      <c r="E754" s="174"/>
      <c r="F754" s="240" t="n">
        <v>7580</v>
      </c>
      <c r="G754" s="174"/>
      <c r="H754" s="174"/>
      <c r="I754" s="248"/>
      <c r="J754" s="174"/>
      <c r="K754" s="174"/>
      <c r="L754" s="174"/>
      <c r="M754" s="244" t="n">
        <v>75300</v>
      </c>
      <c r="N754" s="244"/>
      <c r="O754" s="244"/>
      <c r="P754" s="244"/>
      <c r="Q754" s="247"/>
      <c r="R754" s="247"/>
      <c r="S754" s="247"/>
      <c r="T754" s="247"/>
      <c r="U754" s="247"/>
    </row>
    <row r="755" customFormat="false" ht="15.75" hidden="false" customHeight="false" outlineLevel="0" collapsed="false">
      <c r="A755" s="174"/>
      <c r="B755" s="174"/>
      <c r="C755" s="174"/>
      <c r="D755" s="240" t="n">
        <v>755</v>
      </c>
      <c r="E755" s="174"/>
      <c r="F755" s="240" t="n">
        <v>7590</v>
      </c>
      <c r="G755" s="174"/>
      <c r="H755" s="174"/>
      <c r="I755" s="248"/>
      <c r="J755" s="174"/>
      <c r="K755" s="174"/>
      <c r="L755" s="174"/>
      <c r="M755" s="244" t="n">
        <v>75400</v>
      </c>
      <c r="N755" s="244"/>
      <c r="O755" s="244"/>
      <c r="P755" s="244"/>
      <c r="Q755" s="247"/>
      <c r="R755" s="247"/>
      <c r="S755" s="247"/>
      <c r="T755" s="247"/>
      <c r="U755" s="247"/>
    </row>
    <row r="756" customFormat="false" ht="15.75" hidden="false" customHeight="false" outlineLevel="0" collapsed="false">
      <c r="A756" s="174"/>
      <c r="B756" s="174"/>
      <c r="C756" s="174"/>
      <c r="D756" s="240" t="n">
        <v>756</v>
      </c>
      <c r="E756" s="174"/>
      <c r="F756" s="240" t="n">
        <v>7600</v>
      </c>
      <c r="G756" s="174"/>
      <c r="H756" s="174"/>
      <c r="I756" s="248"/>
      <c r="J756" s="174"/>
      <c r="K756" s="174"/>
      <c r="L756" s="174"/>
      <c r="M756" s="244" t="n">
        <v>75500</v>
      </c>
      <c r="N756" s="244"/>
      <c r="O756" s="244"/>
      <c r="P756" s="244"/>
      <c r="Q756" s="247"/>
      <c r="R756" s="247"/>
      <c r="S756" s="247"/>
      <c r="T756" s="247"/>
      <c r="U756" s="247"/>
    </row>
    <row r="757" customFormat="false" ht="15.75" hidden="false" customHeight="false" outlineLevel="0" collapsed="false">
      <c r="A757" s="174"/>
      <c r="B757" s="174"/>
      <c r="C757" s="174"/>
      <c r="D757" s="240" t="n">
        <v>757</v>
      </c>
      <c r="E757" s="174"/>
      <c r="F757" s="240" t="n">
        <v>7610</v>
      </c>
      <c r="G757" s="174"/>
      <c r="H757" s="174"/>
      <c r="I757" s="248"/>
      <c r="J757" s="174"/>
      <c r="K757" s="174"/>
      <c r="L757" s="174"/>
      <c r="M757" s="244" t="n">
        <v>75600</v>
      </c>
      <c r="N757" s="244"/>
      <c r="O757" s="244"/>
      <c r="P757" s="244"/>
      <c r="Q757" s="247"/>
      <c r="R757" s="247"/>
      <c r="S757" s="247"/>
      <c r="T757" s="247"/>
      <c r="U757" s="247"/>
    </row>
    <row r="758" customFormat="false" ht="15.75" hidden="false" customHeight="false" outlineLevel="0" collapsed="false">
      <c r="A758" s="174"/>
      <c r="B758" s="174"/>
      <c r="C758" s="174"/>
      <c r="D758" s="240" t="n">
        <v>758</v>
      </c>
      <c r="E758" s="174"/>
      <c r="F758" s="240" t="n">
        <v>7620</v>
      </c>
      <c r="G758" s="174"/>
      <c r="H758" s="174"/>
      <c r="I758" s="248"/>
      <c r="J758" s="174"/>
      <c r="K758" s="174"/>
      <c r="L758" s="174"/>
      <c r="M758" s="244" t="n">
        <v>75700</v>
      </c>
      <c r="N758" s="244"/>
      <c r="O758" s="244"/>
      <c r="P758" s="244"/>
      <c r="Q758" s="247"/>
      <c r="R758" s="247"/>
      <c r="S758" s="247"/>
      <c r="T758" s="247"/>
      <c r="U758" s="247"/>
    </row>
    <row r="759" customFormat="false" ht="15.75" hidden="false" customHeight="false" outlineLevel="0" collapsed="false">
      <c r="A759" s="174"/>
      <c r="B759" s="174"/>
      <c r="C759" s="174"/>
      <c r="D759" s="240" t="n">
        <v>759</v>
      </c>
      <c r="E759" s="174"/>
      <c r="F759" s="240" t="n">
        <v>7630</v>
      </c>
      <c r="G759" s="174"/>
      <c r="H759" s="174"/>
      <c r="I759" s="248"/>
      <c r="J759" s="174"/>
      <c r="K759" s="174"/>
      <c r="L759" s="174"/>
      <c r="M759" s="244" t="n">
        <v>75800</v>
      </c>
      <c r="N759" s="244"/>
      <c r="O759" s="244"/>
      <c r="P759" s="244"/>
      <c r="Q759" s="247"/>
      <c r="R759" s="247"/>
      <c r="S759" s="247"/>
      <c r="T759" s="247"/>
      <c r="U759" s="247"/>
    </row>
    <row r="760" customFormat="false" ht="15.75" hidden="false" customHeight="false" outlineLevel="0" collapsed="false">
      <c r="A760" s="174"/>
      <c r="B760" s="174"/>
      <c r="C760" s="174"/>
      <c r="D760" s="240" t="n">
        <v>760</v>
      </c>
      <c r="E760" s="174"/>
      <c r="F760" s="240" t="n">
        <v>7640</v>
      </c>
      <c r="G760" s="174"/>
      <c r="H760" s="174"/>
      <c r="I760" s="248"/>
      <c r="J760" s="174"/>
      <c r="K760" s="174"/>
      <c r="L760" s="174"/>
      <c r="M760" s="244" t="n">
        <v>75900</v>
      </c>
      <c r="N760" s="244"/>
      <c r="O760" s="244"/>
      <c r="P760" s="244"/>
      <c r="Q760" s="247"/>
      <c r="R760" s="247"/>
      <c r="S760" s="247"/>
      <c r="T760" s="247"/>
      <c r="U760" s="247"/>
    </row>
    <row r="761" customFormat="false" ht="15.75" hidden="false" customHeight="false" outlineLevel="0" collapsed="false">
      <c r="A761" s="174"/>
      <c r="B761" s="174"/>
      <c r="C761" s="174"/>
      <c r="D761" s="240" t="n">
        <v>761</v>
      </c>
      <c r="E761" s="174"/>
      <c r="F761" s="240" t="n">
        <v>7650</v>
      </c>
      <c r="G761" s="174"/>
      <c r="H761" s="174"/>
      <c r="I761" s="248"/>
      <c r="J761" s="174"/>
      <c r="K761" s="174"/>
      <c r="L761" s="174"/>
      <c r="M761" s="244" t="n">
        <v>76000</v>
      </c>
      <c r="N761" s="244"/>
      <c r="O761" s="244"/>
      <c r="P761" s="244"/>
      <c r="Q761" s="247"/>
      <c r="R761" s="247"/>
      <c r="S761" s="247"/>
      <c r="T761" s="247"/>
      <c r="U761" s="247"/>
    </row>
    <row r="762" customFormat="false" ht="15.75" hidden="false" customHeight="false" outlineLevel="0" collapsed="false">
      <c r="A762" s="174"/>
      <c r="B762" s="174"/>
      <c r="C762" s="174"/>
      <c r="D762" s="240" t="n">
        <v>762</v>
      </c>
      <c r="E762" s="174"/>
      <c r="F762" s="240" t="n">
        <v>7660</v>
      </c>
      <c r="G762" s="174"/>
      <c r="H762" s="174"/>
      <c r="I762" s="248"/>
      <c r="J762" s="174"/>
      <c r="K762" s="174"/>
      <c r="L762" s="174"/>
      <c r="M762" s="244" t="n">
        <v>76100</v>
      </c>
      <c r="N762" s="244"/>
      <c r="O762" s="244"/>
      <c r="P762" s="244"/>
      <c r="Q762" s="247"/>
      <c r="R762" s="247"/>
      <c r="S762" s="247"/>
      <c r="T762" s="247"/>
      <c r="U762" s="247"/>
    </row>
    <row r="763" customFormat="false" ht="15.75" hidden="false" customHeight="false" outlineLevel="0" collapsed="false">
      <c r="A763" s="174"/>
      <c r="B763" s="174"/>
      <c r="C763" s="174"/>
      <c r="D763" s="240" t="n">
        <v>763</v>
      </c>
      <c r="E763" s="174"/>
      <c r="F763" s="240" t="n">
        <v>7670</v>
      </c>
      <c r="G763" s="174"/>
      <c r="H763" s="174"/>
      <c r="I763" s="248"/>
      <c r="J763" s="174"/>
      <c r="K763" s="174"/>
      <c r="L763" s="174"/>
      <c r="M763" s="244" t="n">
        <v>76200</v>
      </c>
      <c r="N763" s="244"/>
      <c r="O763" s="244"/>
      <c r="P763" s="244"/>
      <c r="Q763" s="247"/>
      <c r="R763" s="247"/>
      <c r="S763" s="247"/>
      <c r="T763" s="247"/>
      <c r="U763" s="247"/>
    </row>
    <row r="764" customFormat="false" ht="15.75" hidden="false" customHeight="false" outlineLevel="0" collapsed="false">
      <c r="A764" s="174"/>
      <c r="B764" s="174"/>
      <c r="C764" s="174"/>
      <c r="D764" s="240" t="n">
        <v>764</v>
      </c>
      <c r="E764" s="174"/>
      <c r="F764" s="240" t="n">
        <v>7680</v>
      </c>
      <c r="G764" s="174"/>
      <c r="H764" s="174"/>
      <c r="I764" s="248"/>
      <c r="J764" s="174"/>
      <c r="K764" s="174"/>
      <c r="L764" s="174"/>
      <c r="M764" s="244" t="n">
        <v>76300</v>
      </c>
      <c r="N764" s="244"/>
      <c r="O764" s="244"/>
      <c r="P764" s="244"/>
      <c r="Q764" s="247"/>
      <c r="R764" s="247"/>
      <c r="S764" s="247"/>
      <c r="T764" s="247"/>
      <c r="U764" s="247"/>
    </row>
    <row r="765" customFormat="false" ht="15.75" hidden="false" customHeight="false" outlineLevel="0" collapsed="false">
      <c r="A765" s="174"/>
      <c r="B765" s="174"/>
      <c r="C765" s="174"/>
      <c r="D765" s="240" t="n">
        <v>765</v>
      </c>
      <c r="E765" s="174"/>
      <c r="F765" s="240" t="n">
        <v>7690</v>
      </c>
      <c r="G765" s="174"/>
      <c r="H765" s="174"/>
      <c r="I765" s="248"/>
      <c r="J765" s="174"/>
      <c r="K765" s="174"/>
      <c r="L765" s="174"/>
      <c r="M765" s="244" t="n">
        <v>76400</v>
      </c>
      <c r="N765" s="244"/>
      <c r="O765" s="244"/>
      <c r="P765" s="244"/>
      <c r="Q765" s="247"/>
      <c r="R765" s="247"/>
      <c r="S765" s="247"/>
      <c r="T765" s="247"/>
      <c r="U765" s="247"/>
    </row>
    <row r="766" customFormat="false" ht="15.75" hidden="false" customHeight="false" outlineLevel="0" collapsed="false">
      <c r="A766" s="174"/>
      <c r="B766" s="174"/>
      <c r="C766" s="174"/>
      <c r="D766" s="240" t="n">
        <v>766</v>
      </c>
      <c r="E766" s="174"/>
      <c r="F766" s="240" t="n">
        <v>7700</v>
      </c>
      <c r="G766" s="174"/>
      <c r="H766" s="174"/>
      <c r="I766" s="248"/>
      <c r="J766" s="174"/>
      <c r="K766" s="174"/>
      <c r="L766" s="174"/>
      <c r="M766" s="244" t="n">
        <v>76500</v>
      </c>
      <c r="N766" s="244"/>
      <c r="O766" s="244"/>
      <c r="P766" s="244"/>
      <c r="Q766" s="247"/>
      <c r="R766" s="247"/>
      <c r="S766" s="247"/>
      <c r="T766" s="247"/>
      <c r="U766" s="247"/>
    </row>
    <row r="767" customFormat="false" ht="15.75" hidden="false" customHeight="false" outlineLevel="0" collapsed="false">
      <c r="A767" s="174"/>
      <c r="B767" s="174"/>
      <c r="C767" s="174"/>
      <c r="D767" s="240" t="n">
        <v>767</v>
      </c>
      <c r="E767" s="174"/>
      <c r="F767" s="240" t="n">
        <v>7710</v>
      </c>
      <c r="G767" s="174"/>
      <c r="H767" s="174"/>
      <c r="I767" s="248"/>
      <c r="J767" s="174"/>
      <c r="K767" s="174"/>
      <c r="L767" s="174"/>
      <c r="M767" s="244" t="n">
        <v>76600</v>
      </c>
      <c r="N767" s="244"/>
      <c r="O767" s="244"/>
      <c r="P767" s="244"/>
      <c r="Q767" s="247"/>
      <c r="R767" s="247"/>
      <c r="S767" s="247"/>
      <c r="T767" s="247"/>
      <c r="U767" s="247"/>
    </row>
    <row r="768" customFormat="false" ht="15.75" hidden="false" customHeight="false" outlineLevel="0" collapsed="false">
      <c r="A768" s="174"/>
      <c r="B768" s="174"/>
      <c r="C768" s="174"/>
      <c r="D768" s="240" t="n">
        <v>768</v>
      </c>
      <c r="E768" s="174"/>
      <c r="F768" s="240" t="n">
        <v>7720</v>
      </c>
      <c r="G768" s="174"/>
      <c r="H768" s="174"/>
      <c r="I768" s="248"/>
      <c r="J768" s="174"/>
      <c r="K768" s="174"/>
      <c r="L768" s="174"/>
      <c r="M768" s="244" t="n">
        <v>76700</v>
      </c>
      <c r="N768" s="244"/>
      <c r="O768" s="244"/>
      <c r="P768" s="244"/>
      <c r="Q768" s="247"/>
      <c r="R768" s="247"/>
      <c r="S768" s="247"/>
      <c r="T768" s="247"/>
      <c r="U768" s="247"/>
    </row>
    <row r="769" customFormat="false" ht="15.75" hidden="false" customHeight="false" outlineLevel="0" collapsed="false">
      <c r="A769" s="174"/>
      <c r="B769" s="174"/>
      <c r="C769" s="174"/>
      <c r="D769" s="240" t="n">
        <v>769</v>
      </c>
      <c r="E769" s="174"/>
      <c r="F769" s="240" t="n">
        <v>7730</v>
      </c>
      <c r="G769" s="174"/>
      <c r="H769" s="174"/>
      <c r="I769" s="248"/>
      <c r="J769" s="174"/>
      <c r="K769" s="174"/>
      <c r="L769" s="174"/>
      <c r="M769" s="244" t="n">
        <v>76800</v>
      </c>
      <c r="N769" s="244"/>
      <c r="O769" s="244"/>
      <c r="P769" s="244"/>
      <c r="Q769" s="247"/>
      <c r="R769" s="247"/>
      <c r="S769" s="247"/>
      <c r="T769" s="247"/>
      <c r="U769" s="247"/>
    </row>
    <row r="770" customFormat="false" ht="15.75" hidden="false" customHeight="false" outlineLevel="0" collapsed="false">
      <c r="A770" s="174"/>
      <c r="B770" s="174"/>
      <c r="C770" s="174"/>
      <c r="D770" s="240" t="n">
        <v>770</v>
      </c>
      <c r="E770" s="174"/>
      <c r="F770" s="240" t="n">
        <v>7740</v>
      </c>
      <c r="G770" s="174"/>
      <c r="H770" s="174"/>
      <c r="I770" s="248"/>
      <c r="J770" s="174"/>
      <c r="K770" s="174"/>
      <c r="L770" s="174"/>
      <c r="M770" s="244" t="n">
        <v>76900</v>
      </c>
      <c r="N770" s="244"/>
      <c r="O770" s="244"/>
      <c r="P770" s="244"/>
      <c r="Q770" s="247"/>
      <c r="R770" s="247"/>
      <c r="S770" s="247"/>
      <c r="T770" s="247"/>
      <c r="U770" s="247"/>
    </row>
    <row r="771" customFormat="false" ht="15.75" hidden="false" customHeight="false" outlineLevel="0" collapsed="false">
      <c r="A771" s="174"/>
      <c r="B771" s="174"/>
      <c r="C771" s="174"/>
      <c r="D771" s="240" t="n">
        <v>771</v>
      </c>
      <c r="E771" s="174"/>
      <c r="F771" s="240" t="n">
        <v>7750</v>
      </c>
      <c r="G771" s="174"/>
      <c r="H771" s="174"/>
      <c r="I771" s="248"/>
      <c r="J771" s="174"/>
      <c r="K771" s="174"/>
      <c r="L771" s="174"/>
      <c r="M771" s="244" t="n">
        <v>77000</v>
      </c>
      <c r="N771" s="244"/>
      <c r="O771" s="244"/>
      <c r="P771" s="244"/>
      <c r="Q771" s="247"/>
      <c r="R771" s="247"/>
      <c r="S771" s="247"/>
      <c r="T771" s="247"/>
      <c r="U771" s="247"/>
    </row>
    <row r="772" customFormat="false" ht="15.75" hidden="false" customHeight="false" outlineLevel="0" collapsed="false">
      <c r="A772" s="174"/>
      <c r="B772" s="174"/>
      <c r="C772" s="174"/>
      <c r="D772" s="240" t="n">
        <v>772</v>
      </c>
      <c r="E772" s="174"/>
      <c r="F772" s="240" t="n">
        <v>7760</v>
      </c>
      <c r="G772" s="174"/>
      <c r="H772" s="174"/>
      <c r="I772" s="248"/>
      <c r="J772" s="174"/>
      <c r="K772" s="174"/>
      <c r="L772" s="174"/>
      <c r="M772" s="244" t="n">
        <v>77100</v>
      </c>
      <c r="N772" s="244"/>
      <c r="O772" s="244"/>
      <c r="P772" s="244"/>
      <c r="Q772" s="247"/>
      <c r="R772" s="247"/>
      <c r="S772" s="247"/>
      <c r="T772" s="247"/>
      <c r="U772" s="247"/>
    </row>
    <row r="773" customFormat="false" ht="15.75" hidden="false" customHeight="false" outlineLevel="0" collapsed="false">
      <c r="A773" s="174"/>
      <c r="B773" s="174"/>
      <c r="C773" s="174"/>
      <c r="D773" s="240" t="n">
        <v>773</v>
      </c>
      <c r="E773" s="174"/>
      <c r="F773" s="240" t="n">
        <v>7770</v>
      </c>
      <c r="G773" s="174"/>
      <c r="H773" s="174"/>
      <c r="I773" s="248"/>
      <c r="J773" s="174"/>
      <c r="K773" s="174"/>
      <c r="L773" s="174"/>
      <c r="M773" s="244" t="n">
        <v>77200</v>
      </c>
      <c r="N773" s="244"/>
      <c r="O773" s="244"/>
      <c r="P773" s="244"/>
      <c r="Q773" s="247"/>
      <c r="R773" s="247"/>
      <c r="S773" s="247"/>
      <c r="T773" s="247"/>
      <c r="U773" s="247"/>
    </row>
    <row r="774" customFormat="false" ht="15.75" hidden="false" customHeight="false" outlineLevel="0" collapsed="false">
      <c r="A774" s="174"/>
      <c r="B774" s="174"/>
      <c r="C774" s="174"/>
      <c r="D774" s="240" t="n">
        <v>774</v>
      </c>
      <c r="E774" s="174"/>
      <c r="F774" s="240" t="n">
        <v>7780</v>
      </c>
      <c r="G774" s="174"/>
      <c r="H774" s="174"/>
      <c r="I774" s="248"/>
      <c r="J774" s="174"/>
      <c r="K774" s="174"/>
      <c r="L774" s="174"/>
      <c r="M774" s="244" t="n">
        <v>77300</v>
      </c>
      <c r="N774" s="244"/>
      <c r="O774" s="244"/>
      <c r="P774" s="244"/>
      <c r="Q774" s="247"/>
      <c r="R774" s="247"/>
      <c r="S774" s="247"/>
      <c r="T774" s="247"/>
      <c r="U774" s="247"/>
    </row>
    <row r="775" customFormat="false" ht="15.75" hidden="false" customHeight="false" outlineLevel="0" collapsed="false">
      <c r="A775" s="174"/>
      <c r="B775" s="174"/>
      <c r="C775" s="174"/>
      <c r="D775" s="240" t="n">
        <v>775</v>
      </c>
      <c r="E775" s="174"/>
      <c r="F775" s="240" t="n">
        <v>7790</v>
      </c>
      <c r="G775" s="174"/>
      <c r="H775" s="174"/>
      <c r="I775" s="248"/>
      <c r="J775" s="174"/>
      <c r="K775" s="174"/>
      <c r="L775" s="174"/>
      <c r="M775" s="244" t="n">
        <v>77400</v>
      </c>
      <c r="N775" s="244"/>
      <c r="O775" s="244"/>
      <c r="P775" s="244"/>
      <c r="Q775" s="247"/>
      <c r="R775" s="247"/>
      <c r="S775" s="247"/>
      <c r="T775" s="247"/>
      <c r="U775" s="247"/>
    </row>
    <row r="776" customFormat="false" ht="15.75" hidden="false" customHeight="false" outlineLevel="0" collapsed="false">
      <c r="A776" s="174"/>
      <c r="B776" s="174"/>
      <c r="C776" s="174"/>
      <c r="D776" s="240" t="n">
        <v>776</v>
      </c>
      <c r="E776" s="174"/>
      <c r="F776" s="240" t="n">
        <v>7800</v>
      </c>
      <c r="G776" s="174"/>
      <c r="H776" s="174"/>
      <c r="I776" s="248"/>
      <c r="J776" s="174"/>
      <c r="K776" s="174"/>
      <c r="L776" s="174"/>
      <c r="M776" s="244" t="n">
        <v>77500</v>
      </c>
      <c r="N776" s="244"/>
      <c r="O776" s="244"/>
      <c r="P776" s="244"/>
      <c r="Q776" s="247"/>
      <c r="R776" s="247"/>
      <c r="S776" s="247"/>
      <c r="T776" s="247"/>
      <c r="U776" s="247"/>
    </row>
    <row r="777" customFormat="false" ht="15.75" hidden="false" customHeight="false" outlineLevel="0" collapsed="false">
      <c r="A777" s="174"/>
      <c r="B777" s="174"/>
      <c r="C777" s="174"/>
      <c r="D777" s="240" t="n">
        <v>777</v>
      </c>
      <c r="E777" s="174"/>
      <c r="F777" s="240" t="n">
        <v>7810</v>
      </c>
      <c r="G777" s="174"/>
      <c r="H777" s="174"/>
      <c r="I777" s="248"/>
      <c r="J777" s="174"/>
      <c r="K777" s="174"/>
      <c r="L777" s="174"/>
      <c r="M777" s="244" t="n">
        <v>77600</v>
      </c>
      <c r="N777" s="244"/>
      <c r="O777" s="244"/>
      <c r="P777" s="244"/>
      <c r="Q777" s="247"/>
      <c r="R777" s="247"/>
      <c r="S777" s="247"/>
      <c r="T777" s="247"/>
      <c r="U777" s="247"/>
    </row>
    <row r="778" customFormat="false" ht="15.75" hidden="false" customHeight="false" outlineLevel="0" collapsed="false">
      <c r="A778" s="174"/>
      <c r="B778" s="174"/>
      <c r="C778" s="174"/>
      <c r="D778" s="240" t="n">
        <v>778</v>
      </c>
      <c r="E778" s="174"/>
      <c r="F778" s="240" t="n">
        <v>7820</v>
      </c>
      <c r="G778" s="174"/>
      <c r="H778" s="174"/>
      <c r="I778" s="248"/>
      <c r="J778" s="174"/>
      <c r="K778" s="174"/>
      <c r="L778" s="174"/>
      <c r="M778" s="244" t="n">
        <v>77700</v>
      </c>
      <c r="N778" s="244"/>
      <c r="O778" s="244"/>
      <c r="P778" s="244"/>
      <c r="Q778" s="247"/>
      <c r="R778" s="247"/>
      <c r="S778" s="247"/>
      <c r="T778" s="247"/>
      <c r="U778" s="247"/>
    </row>
    <row r="779" customFormat="false" ht="15.75" hidden="false" customHeight="false" outlineLevel="0" collapsed="false">
      <c r="A779" s="174"/>
      <c r="B779" s="174"/>
      <c r="C779" s="174"/>
      <c r="D779" s="240" t="n">
        <v>779</v>
      </c>
      <c r="E779" s="174"/>
      <c r="F779" s="240" t="n">
        <v>7830</v>
      </c>
      <c r="G779" s="174"/>
      <c r="H779" s="174"/>
      <c r="I779" s="248"/>
      <c r="J779" s="174"/>
      <c r="K779" s="174"/>
      <c r="L779" s="174"/>
      <c r="M779" s="244" t="n">
        <v>77800</v>
      </c>
      <c r="N779" s="244"/>
      <c r="O779" s="244"/>
      <c r="P779" s="244"/>
      <c r="Q779" s="247"/>
      <c r="R779" s="247"/>
      <c r="S779" s="247"/>
      <c r="T779" s="247"/>
      <c r="U779" s="247"/>
    </row>
    <row r="780" customFormat="false" ht="15.75" hidden="false" customHeight="false" outlineLevel="0" collapsed="false">
      <c r="A780" s="174"/>
      <c r="B780" s="174"/>
      <c r="C780" s="174"/>
      <c r="D780" s="240" t="n">
        <v>780</v>
      </c>
      <c r="E780" s="174"/>
      <c r="F780" s="240" t="n">
        <v>7840</v>
      </c>
      <c r="G780" s="174"/>
      <c r="H780" s="174"/>
      <c r="I780" s="248"/>
      <c r="J780" s="174"/>
      <c r="K780" s="174"/>
      <c r="L780" s="174"/>
      <c r="M780" s="244" t="n">
        <v>77900</v>
      </c>
      <c r="N780" s="244"/>
      <c r="O780" s="244"/>
      <c r="P780" s="244"/>
      <c r="Q780" s="247"/>
      <c r="R780" s="247"/>
      <c r="S780" s="247"/>
      <c r="T780" s="247"/>
      <c r="U780" s="247"/>
    </row>
    <row r="781" customFormat="false" ht="15.75" hidden="false" customHeight="false" outlineLevel="0" collapsed="false">
      <c r="A781" s="174"/>
      <c r="B781" s="174"/>
      <c r="C781" s="174"/>
      <c r="D781" s="240" t="n">
        <v>781</v>
      </c>
      <c r="E781" s="174"/>
      <c r="F781" s="240" t="n">
        <v>7850</v>
      </c>
      <c r="G781" s="174"/>
      <c r="H781" s="174"/>
      <c r="I781" s="248"/>
      <c r="J781" s="174"/>
      <c r="K781" s="174"/>
      <c r="L781" s="174"/>
      <c r="M781" s="244" t="n">
        <v>78000</v>
      </c>
      <c r="N781" s="244"/>
      <c r="O781" s="244"/>
      <c r="P781" s="244"/>
      <c r="Q781" s="247"/>
      <c r="R781" s="247"/>
      <c r="S781" s="247"/>
      <c r="T781" s="247"/>
      <c r="U781" s="247"/>
    </row>
    <row r="782" customFormat="false" ht="15.75" hidden="false" customHeight="false" outlineLevel="0" collapsed="false">
      <c r="A782" s="174"/>
      <c r="B782" s="174"/>
      <c r="C782" s="174"/>
      <c r="D782" s="240" t="n">
        <v>782</v>
      </c>
      <c r="E782" s="174"/>
      <c r="F782" s="240" t="n">
        <v>7860</v>
      </c>
      <c r="G782" s="174"/>
      <c r="H782" s="174"/>
      <c r="I782" s="248"/>
      <c r="J782" s="174"/>
      <c r="K782" s="174"/>
      <c r="L782" s="174"/>
      <c r="M782" s="244" t="n">
        <v>78100</v>
      </c>
      <c r="N782" s="244"/>
      <c r="O782" s="244"/>
      <c r="P782" s="244"/>
      <c r="Q782" s="247"/>
      <c r="R782" s="247"/>
      <c r="S782" s="247"/>
      <c r="T782" s="247"/>
      <c r="U782" s="247"/>
    </row>
    <row r="783" customFormat="false" ht="15.75" hidden="false" customHeight="false" outlineLevel="0" collapsed="false">
      <c r="A783" s="174"/>
      <c r="B783" s="174"/>
      <c r="C783" s="174"/>
      <c r="D783" s="240" t="n">
        <v>783</v>
      </c>
      <c r="E783" s="174"/>
      <c r="F783" s="240" t="n">
        <v>7870</v>
      </c>
      <c r="G783" s="174"/>
      <c r="H783" s="174"/>
      <c r="I783" s="248"/>
      <c r="J783" s="174"/>
      <c r="K783" s="174"/>
      <c r="L783" s="174"/>
      <c r="M783" s="244" t="n">
        <v>78200</v>
      </c>
      <c r="N783" s="244"/>
      <c r="O783" s="244"/>
      <c r="P783" s="244"/>
      <c r="Q783" s="247"/>
      <c r="R783" s="247"/>
      <c r="S783" s="247"/>
      <c r="T783" s="247"/>
      <c r="U783" s="247"/>
    </row>
    <row r="784" customFormat="false" ht="15.75" hidden="false" customHeight="false" outlineLevel="0" collapsed="false">
      <c r="A784" s="174"/>
      <c r="B784" s="174"/>
      <c r="C784" s="174"/>
      <c r="D784" s="240" t="n">
        <v>784</v>
      </c>
      <c r="E784" s="174"/>
      <c r="F784" s="240" t="n">
        <v>7880</v>
      </c>
      <c r="G784" s="174"/>
      <c r="H784" s="174"/>
      <c r="I784" s="248"/>
      <c r="J784" s="174"/>
      <c r="K784" s="174"/>
      <c r="L784" s="174"/>
      <c r="M784" s="244" t="n">
        <v>78300</v>
      </c>
      <c r="N784" s="244"/>
      <c r="O784" s="244"/>
      <c r="P784" s="244"/>
      <c r="Q784" s="247"/>
      <c r="R784" s="247"/>
      <c r="S784" s="247"/>
      <c r="T784" s="247"/>
      <c r="U784" s="247"/>
    </row>
    <row r="785" customFormat="false" ht="15.75" hidden="false" customHeight="false" outlineLevel="0" collapsed="false">
      <c r="A785" s="174"/>
      <c r="B785" s="174"/>
      <c r="C785" s="174"/>
      <c r="D785" s="240" t="n">
        <v>785</v>
      </c>
      <c r="E785" s="174"/>
      <c r="F785" s="240" t="n">
        <v>7890</v>
      </c>
      <c r="G785" s="174"/>
      <c r="H785" s="174"/>
      <c r="I785" s="248"/>
      <c r="J785" s="174"/>
      <c r="K785" s="174"/>
      <c r="L785" s="174"/>
      <c r="M785" s="244" t="n">
        <v>78400</v>
      </c>
      <c r="N785" s="244"/>
      <c r="O785" s="244"/>
      <c r="P785" s="244"/>
      <c r="Q785" s="247"/>
      <c r="R785" s="247"/>
      <c r="S785" s="247"/>
      <c r="T785" s="247"/>
      <c r="U785" s="247"/>
    </row>
    <row r="786" customFormat="false" ht="15.75" hidden="false" customHeight="false" outlineLevel="0" collapsed="false">
      <c r="A786" s="174"/>
      <c r="B786" s="174"/>
      <c r="C786" s="174"/>
      <c r="D786" s="240" t="n">
        <v>786</v>
      </c>
      <c r="E786" s="174"/>
      <c r="F786" s="240" t="n">
        <v>7900</v>
      </c>
      <c r="G786" s="174"/>
      <c r="H786" s="174"/>
      <c r="I786" s="248"/>
      <c r="J786" s="174"/>
      <c r="K786" s="174"/>
      <c r="L786" s="174"/>
      <c r="M786" s="244" t="n">
        <v>78500</v>
      </c>
      <c r="N786" s="244"/>
      <c r="O786" s="244"/>
      <c r="P786" s="244"/>
      <c r="Q786" s="247"/>
      <c r="R786" s="247"/>
      <c r="S786" s="247"/>
      <c r="T786" s="247"/>
      <c r="U786" s="247"/>
    </row>
    <row r="787" customFormat="false" ht="15.75" hidden="false" customHeight="false" outlineLevel="0" collapsed="false">
      <c r="A787" s="174"/>
      <c r="B787" s="174"/>
      <c r="C787" s="174"/>
      <c r="D787" s="240" t="n">
        <v>787</v>
      </c>
      <c r="E787" s="174"/>
      <c r="F787" s="240" t="n">
        <v>7910</v>
      </c>
      <c r="G787" s="174"/>
      <c r="H787" s="174"/>
      <c r="I787" s="248"/>
      <c r="J787" s="174"/>
      <c r="K787" s="174"/>
      <c r="L787" s="174"/>
      <c r="M787" s="244" t="n">
        <v>78600</v>
      </c>
      <c r="N787" s="244"/>
      <c r="O787" s="244"/>
      <c r="P787" s="244"/>
      <c r="Q787" s="247"/>
      <c r="R787" s="247"/>
      <c r="S787" s="247"/>
      <c r="T787" s="247"/>
      <c r="U787" s="247"/>
    </row>
    <row r="788" customFormat="false" ht="15.75" hidden="false" customHeight="false" outlineLevel="0" collapsed="false">
      <c r="A788" s="174"/>
      <c r="B788" s="174"/>
      <c r="C788" s="174"/>
      <c r="D788" s="240" t="n">
        <v>788</v>
      </c>
      <c r="E788" s="174"/>
      <c r="F788" s="240" t="n">
        <v>7920</v>
      </c>
      <c r="G788" s="174"/>
      <c r="H788" s="174"/>
      <c r="I788" s="248"/>
      <c r="J788" s="174"/>
      <c r="K788" s="174"/>
      <c r="L788" s="174"/>
      <c r="M788" s="244" t="n">
        <v>78700</v>
      </c>
      <c r="N788" s="244"/>
      <c r="O788" s="244"/>
      <c r="P788" s="244"/>
      <c r="Q788" s="247"/>
      <c r="R788" s="247"/>
      <c r="S788" s="247"/>
      <c r="T788" s="247"/>
      <c r="U788" s="247"/>
    </row>
    <row r="789" customFormat="false" ht="15.75" hidden="false" customHeight="false" outlineLevel="0" collapsed="false">
      <c r="A789" s="174"/>
      <c r="B789" s="174"/>
      <c r="C789" s="174"/>
      <c r="D789" s="240" t="n">
        <v>789</v>
      </c>
      <c r="E789" s="174"/>
      <c r="F789" s="240" t="n">
        <v>7930</v>
      </c>
      <c r="G789" s="174"/>
      <c r="H789" s="174"/>
      <c r="I789" s="248"/>
      <c r="J789" s="174"/>
      <c r="K789" s="174"/>
      <c r="L789" s="174"/>
      <c r="M789" s="244" t="n">
        <v>78800</v>
      </c>
      <c r="N789" s="244"/>
      <c r="O789" s="244"/>
      <c r="P789" s="244"/>
      <c r="Q789" s="247"/>
      <c r="R789" s="247"/>
      <c r="S789" s="247"/>
      <c r="T789" s="247"/>
      <c r="U789" s="247"/>
    </row>
    <row r="790" customFormat="false" ht="15.75" hidden="false" customHeight="false" outlineLevel="0" collapsed="false">
      <c r="A790" s="174"/>
      <c r="B790" s="174"/>
      <c r="C790" s="174"/>
      <c r="D790" s="240" t="n">
        <v>790</v>
      </c>
      <c r="E790" s="174"/>
      <c r="F790" s="240" t="n">
        <v>7940</v>
      </c>
      <c r="G790" s="174"/>
      <c r="H790" s="174"/>
      <c r="I790" s="248"/>
      <c r="J790" s="174"/>
      <c r="K790" s="174"/>
      <c r="L790" s="174"/>
      <c r="M790" s="244" t="n">
        <v>78900</v>
      </c>
      <c r="N790" s="244"/>
      <c r="O790" s="244"/>
      <c r="P790" s="244"/>
      <c r="Q790" s="247"/>
      <c r="R790" s="247"/>
      <c r="S790" s="247"/>
      <c r="T790" s="247"/>
      <c r="U790" s="247"/>
    </row>
    <row r="791" customFormat="false" ht="15.75" hidden="false" customHeight="false" outlineLevel="0" collapsed="false">
      <c r="A791" s="174"/>
      <c r="B791" s="174"/>
      <c r="C791" s="174"/>
      <c r="D791" s="240" t="n">
        <v>791</v>
      </c>
      <c r="E791" s="174"/>
      <c r="F791" s="240" t="n">
        <v>7950</v>
      </c>
      <c r="G791" s="174"/>
      <c r="H791" s="174"/>
      <c r="I791" s="248"/>
      <c r="J791" s="174"/>
      <c r="K791" s="174"/>
      <c r="L791" s="174"/>
      <c r="M791" s="244" t="n">
        <v>79000</v>
      </c>
      <c r="N791" s="244"/>
      <c r="O791" s="244"/>
      <c r="P791" s="244"/>
      <c r="Q791" s="247"/>
      <c r="R791" s="247"/>
      <c r="S791" s="247"/>
      <c r="T791" s="247"/>
      <c r="U791" s="247"/>
    </row>
    <row r="792" customFormat="false" ht="15.75" hidden="false" customHeight="false" outlineLevel="0" collapsed="false">
      <c r="A792" s="174"/>
      <c r="B792" s="174"/>
      <c r="C792" s="174"/>
      <c r="D792" s="240" t="n">
        <v>792</v>
      </c>
      <c r="E792" s="174"/>
      <c r="F792" s="240" t="n">
        <v>7960</v>
      </c>
      <c r="G792" s="174"/>
      <c r="H792" s="174"/>
      <c r="I792" s="248"/>
      <c r="J792" s="174"/>
      <c r="K792" s="174"/>
      <c r="L792" s="174"/>
      <c r="M792" s="244" t="n">
        <v>79100</v>
      </c>
      <c r="N792" s="244"/>
      <c r="O792" s="244"/>
      <c r="P792" s="244"/>
      <c r="Q792" s="247"/>
      <c r="R792" s="247"/>
      <c r="S792" s="247"/>
      <c r="T792" s="247"/>
      <c r="U792" s="247"/>
    </row>
    <row r="793" customFormat="false" ht="15.75" hidden="false" customHeight="false" outlineLevel="0" collapsed="false">
      <c r="A793" s="174"/>
      <c r="B793" s="174"/>
      <c r="C793" s="174"/>
      <c r="D793" s="240" t="n">
        <v>793</v>
      </c>
      <c r="E793" s="174"/>
      <c r="F793" s="240" t="n">
        <v>7970</v>
      </c>
      <c r="G793" s="174"/>
      <c r="H793" s="174"/>
      <c r="I793" s="248"/>
      <c r="J793" s="174"/>
      <c r="K793" s="174"/>
      <c r="L793" s="174"/>
      <c r="M793" s="244" t="n">
        <v>79200</v>
      </c>
      <c r="N793" s="244"/>
      <c r="O793" s="244"/>
      <c r="P793" s="244"/>
      <c r="Q793" s="247"/>
      <c r="R793" s="247"/>
      <c r="S793" s="247"/>
      <c r="T793" s="247"/>
      <c r="U793" s="247"/>
    </row>
    <row r="794" customFormat="false" ht="15.75" hidden="false" customHeight="false" outlineLevel="0" collapsed="false">
      <c r="A794" s="174"/>
      <c r="B794" s="174"/>
      <c r="C794" s="174"/>
      <c r="D794" s="240" t="n">
        <v>794</v>
      </c>
      <c r="E794" s="174"/>
      <c r="F794" s="240" t="n">
        <v>7980</v>
      </c>
      <c r="G794" s="174"/>
      <c r="H794" s="174"/>
      <c r="I794" s="248"/>
      <c r="J794" s="174"/>
      <c r="K794" s="174"/>
      <c r="L794" s="174"/>
      <c r="M794" s="244" t="n">
        <v>79300</v>
      </c>
      <c r="N794" s="244"/>
      <c r="O794" s="244"/>
      <c r="P794" s="244"/>
      <c r="Q794" s="247"/>
      <c r="R794" s="247"/>
      <c r="S794" s="247"/>
      <c r="T794" s="247"/>
      <c r="U794" s="247"/>
    </row>
    <row r="795" customFormat="false" ht="15.75" hidden="false" customHeight="false" outlineLevel="0" collapsed="false">
      <c r="A795" s="174"/>
      <c r="B795" s="174"/>
      <c r="C795" s="174"/>
      <c r="D795" s="240" t="n">
        <v>795</v>
      </c>
      <c r="E795" s="174"/>
      <c r="F795" s="240" t="n">
        <v>7990</v>
      </c>
      <c r="G795" s="174"/>
      <c r="H795" s="174"/>
      <c r="I795" s="248"/>
      <c r="J795" s="174"/>
      <c r="K795" s="174"/>
      <c r="L795" s="174"/>
      <c r="M795" s="244" t="n">
        <v>79400</v>
      </c>
      <c r="N795" s="244"/>
      <c r="O795" s="244"/>
      <c r="P795" s="244"/>
      <c r="Q795" s="247"/>
      <c r="R795" s="247"/>
      <c r="S795" s="247"/>
      <c r="T795" s="247"/>
      <c r="U795" s="247"/>
    </row>
    <row r="796" customFormat="false" ht="15.75" hidden="false" customHeight="false" outlineLevel="0" collapsed="false">
      <c r="A796" s="174"/>
      <c r="B796" s="174"/>
      <c r="C796" s="174"/>
      <c r="D796" s="240" t="n">
        <v>796</v>
      </c>
      <c r="E796" s="174"/>
      <c r="F796" s="240" t="n">
        <v>8000</v>
      </c>
      <c r="G796" s="174"/>
      <c r="H796" s="174"/>
      <c r="I796" s="248"/>
      <c r="J796" s="174"/>
      <c r="K796" s="174"/>
      <c r="L796" s="174"/>
      <c r="M796" s="244" t="n">
        <v>79500</v>
      </c>
      <c r="N796" s="244"/>
      <c r="O796" s="244"/>
      <c r="P796" s="244"/>
      <c r="Q796" s="247"/>
      <c r="R796" s="247"/>
      <c r="S796" s="247"/>
      <c r="T796" s="247"/>
      <c r="U796" s="247"/>
    </row>
    <row r="797" customFormat="false" ht="15.75" hidden="false" customHeight="false" outlineLevel="0" collapsed="false">
      <c r="A797" s="174"/>
      <c r="B797" s="174"/>
      <c r="C797" s="174"/>
      <c r="D797" s="240" t="n">
        <v>797</v>
      </c>
      <c r="E797" s="174"/>
      <c r="F797" s="240" t="n">
        <v>8010</v>
      </c>
      <c r="G797" s="174"/>
      <c r="H797" s="174"/>
      <c r="I797" s="248"/>
      <c r="J797" s="174"/>
      <c r="K797" s="174"/>
      <c r="L797" s="174"/>
      <c r="M797" s="244" t="n">
        <v>79600</v>
      </c>
      <c r="N797" s="244"/>
      <c r="O797" s="244"/>
      <c r="P797" s="244"/>
      <c r="Q797" s="247"/>
      <c r="R797" s="247"/>
      <c r="S797" s="247"/>
      <c r="T797" s="247"/>
      <c r="U797" s="247"/>
    </row>
    <row r="798" customFormat="false" ht="15.75" hidden="false" customHeight="false" outlineLevel="0" collapsed="false">
      <c r="A798" s="174"/>
      <c r="B798" s="174"/>
      <c r="C798" s="174"/>
      <c r="D798" s="240" t="n">
        <v>798</v>
      </c>
      <c r="E798" s="174"/>
      <c r="F798" s="240" t="n">
        <v>8020</v>
      </c>
      <c r="G798" s="174"/>
      <c r="H798" s="174"/>
      <c r="I798" s="248"/>
      <c r="J798" s="174"/>
      <c r="K798" s="174"/>
      <c r="L798" s="174"/>
      <c r="M798" s="244" t="n">
        <v>79700</v>
      </c>
      <c r="N798" s="244"/>
      <c r="O798" s="244"/>
      <c r="P798" s="244"/>
      <c r="Q798" s="247"/>
      <c r="R798" s="247"/>
      <c r="S798" s="247"/>
      <c r="T798" s="247"/>
      <c r="U798" s="247"/>
    </row>
    <row r="799" customFormat="false" ht="15.75" hidden="false" customHeight="false" outlineLevel="0" collapsed="false">
      <c r="A799" s="174"/>
      <c r="B799" s="174"/>
      <c r="C799" s="174"/>
      <c r="D799" s="240" t="n">
        <v>799</v>
      </c>
      <c r="E799" s="174"/>
      <c r="F799" s="240" t="n">
        <v>8030</v>
      </c>
      <c r="G799" s="174"/>
      <c r="H799" s="174"/>
      <c r="I799" s="248"/>
      <c r="J799" s="174"/>
      <c r="K799" s="174"/>
      <c r="L799" s="174"/>
      <c r="M799" s="244" t="n">
        <v>79800</v>
      </c>
      <c r="N799" s="244"/>
      <c r="O799" s="244"/>
      <c r="P799" s="244"/>
      <c r="Q799" s="247"/>
      <c r="R799" s="247"/>
      <c r="S799" s="247"/>
      <c r="T799" s="247"/>
      <c r="U799" s="247"/>
    </row>
    <row r="800" customFormat="false" ht="15.75" hidden="false" customHeight="false" outlineLevel="0" collapsed="false">
      <c r="A800" s="174"/>
      <c r="B800" s="174"/>
      <c r="C800" s="174"/>
      <c r="D800" s="240" t="n">
        <v>800</v>
      </c>
      <c r="E800" s="174"/>
      <c r="F800" s="240" t="n">
        <v>8040</v>
      </c>
      <c r="G800" s="174"/>
      <c r="H800" s="174"/>
      <c r="I800" s="248"/>
      <c r="J800" s="174"/>
      <c r="K800" s="174"/>
      <c r="L800" s="174"/>
      <c r="M800" s="244" t="n">
        <v>79900</v>
      </c>
      <c r="N800" s="244"/>
      <c r="O800" s="244"/>
      <c r="P800" s="244"/>
      <c r="Q800" s="247"/>
      <c r="R800" s="247"/>
      <c r="S800" s="247"/>
      <c r="T800" s="247"/>
      <c r="U800" s="247"/>
    </row>
    <row r="801" customFormat="false" ht="15.75" hidden="false" customHeight="false" outlineLevel="0" collapsed="false">
      <c r="A801" s="174"/>
      <c r="B801" s="174"/>
      <c r="C801" s="174"/>
      <c r="D801" s="240" t="n">
        <v>801</v>
      </c>
      <c r="E801" s="174"/>
      <c r="F801" s="240" t="n">
        <v>8050</v>
      </c>
      <c r="G801" s="174"/>
      <c r="H801" s="174"/>
      <c r="I801" s="248"/>
      <c r="J801" s="174"/>
      <c r="K801" s="174"/>
      <c r="L801" s="174"/>
      <c r="M801" s="244" t="n">
        <v>80000</v>
      </c>
      <c r="N801" s="244"/>
      <c r="O801" s="244"/>
      <c r="P801" s="244"/>
      <c r="Q801" s="247"/>
      <c r="R801" s="247"/>
      <c r="S801" s="247"/>
      <c r="T801" s="247"/>
      <c r="U801" s="247"/>
    </row>
    <row r="802" customFormat="false" ht="15.75" hidden="false" customHeight="false" outlineLevel="0" collapsed="false">
      <c r="A802" s="174"/>
      <c r="B802" s="174"/>
      <c r="C802" s="174"/>
      <c r="D802" s="240" t="n">
        <v>802</v>
      </c>
      <c r="E802" s="174"/>
      <c r="F802" s="240" t="n">
        <v>8060</v>
      </c>
      <c r="G802" s="174"/>
      <c r="H802" s="174"/>
      <c r="I802" s="248"/>
      <c r="J802" s="174"/>
      <c r="K802" s="174"/>
      <c r="L802" s="174"/>
      <c r="M802" s="244" t="n">
        <v>80100</v>
      </c>
      <c r="N802" s="244"/>
      <c r="O802" s="244"/>
      <c r="P802" s="244"/>
      <c r="Q802" s="247"/>
      <c r="R802" s="247"/>
      <c r="S802" s="247"/>
      <c r="T802" s="247"/>
      <c r="U802" s="247"/>
    </row>
    <row r="803" customFormat="false" ht="15.75" hidden="false" customHeight="false" outlineLevel="0" collapsed="false">
      <c r="A803" s="174"/>
      <c r="B803" s="174"/>
      <c r="C803" s="174"/>
      <c r="D803" s="240" t="n">
        <v>803</v>
      </c>
      <c r="E803" s="174"/>
      <c r="F803" s="240" t="n">
        <v>8070</v>
      </c>
      <c r="G803" s="174"/>
      <c r="H803" s="174"/>
      <c r="I803" s="248"/>
      <c r="J803" s="174"/>
      <c r="K803" s="174"/>
      <c r="L803" s="174"/>
      <c r="M803" s="244" t="n">
        <v>80200</v>
      </c>
      <c r="N803" s="244"/>
      <c r="O803" s="244"/>
      <c r="P803" s="244"/>
      <c r="Q803" s="247"/>
      <c r="R803" s="247"/>
      <c r="S803" s="247"/>
      <c r="T803" s="247"/>
      <c r="U803" s="247"/>
    </row>
    <row r="804" customFormat="false" ht="15.75" hidden="false" customHeight="false" outlineLevel="0" collapsed="false">
      <c r="A804" s="174"/>
      <c r="B804" s="174"/>
      <c r="C804" s="174"/>
      <c r="D804" s="240" t="n">
        <v>804</v>
      </c>
      <c r="E804" s="174"/>
      <c r="F804" s="240" t="n">
        <v>8080</v>
      </c>
      <c r="G804" s="174"/>
      <c r="H804" s="174"/>
      <c r="I804" s="248"/>
      <c r="J804" s="174"/>
      <c r="K804" s="174"/>
      <c r="L804" s="174"/>
      <c r="M804" s="244" t="n">
        <v>80300</v>
      </c>
      <c r="N804" s="244"/>
      <c r="O804" s="244"/>
      <c r="P804" s="244"/>
      <c r="Q804" s="247"/>
      <c r="R804" s="247"/>
      <c r="S804" s="247"/>
      <c r="T804" s="247"/>
      <c r="U804" s="247"/>
    </row>
    <row r="805" customFormat="false" ht="15.75" hidden="false" customHeight="false" outlineLevel="0" collapsed="false">
      <c r="A805" s="174"/>
      <c r="B805" s="174"/>
      <c r="C805" s="174"/>
      <c r="D805" s="240" t="n">
        <v>805</v>
      </c>
      <c r="E805" s="174"/>
      <c r="F805" s="240" t="n">
        <v>8090</v>
      </c>
      <c r="G805" s="174"/>
      <c r="H805" s="174"/>
      <c r="I805" s="248"/>
      <c r="J805" s="174"/>
      <c r="K805" s="174"/>
      <c r="L805" s="174"/>
      <c r="M805" s="244" t="n">
        <v>80400</v>
      </c>
      <c r="N805" s="244"/>
      <c r="O805" s="244"/>
      <c r="P805" s="244"/>
      <c r="Q805" s="247"/>
      <c r="R805" s="247"/>
      <c r="S805" s="247"/>
      <c r="T805" s="247"/>
      <c r="U805" s="247"/>
    </row>
    <row r="806" customFormat="false" ht="15.75" hidden="false" customHeight="false" outlineLevel="0" collapsed="false">
      <c r="A806" s="174"/>
      <c r="B806" s="174"/>
      <c r="C806" s="174"/>
      <c r="D806" s="240" t="n">
        <v>806</v>
      </c>
      <c r="E806" s="174"/>
      <c r="F806" s="240" t="n">
        <v>8100</v>
      </c>
      <c r="G806" s="174"/>
      <c r="H806" s="174"/>
      <c r="I806" s="248"/>
      <c r="J806" s="174"/>
      <c r="K806" s="174"/>
      <c r="L806" s="174"/>
      <c r="M806" s="244" t="n">
        <v>80500</v>
      </c>
      <c r="N806" s="244"/>
      <c r="O806" s="244"/>
      <c r="P806" s="244"/>
      <c r="Q806" s="247"/>
      <c r="R806" s="247"/>
      <c r="S806" s="247"/>
      <c r="T806" s="247"/>
      <c r="U806" s="247"/>
    </row>
    <row r="807" customFormat="false" ht="15.75" hidden="false" customHeight="false" outlineLevel="0" collapsed="false">
      <c r="A807" s="174"/>
      <c r="B807" s="174"/>
      <c r="C807" s="174"/>
      <c r="D807" s="240" t="n">
        <v>807</v>
      </c>
      <c r="E807" s="174"/>
      <c r="F807" s="240" t="n">
        <v>8110</v>
      </c>
      <c r="G807" s="174"/>
      <c r="H807" s="174"/>
      <c r="I807" s="248"/>
      <c r="J807" s="174"/>
      <c r="K807" s="174"/>
      <c r="L807" s="174"/>
      <c r="M807" s="244" t="n">
        <v>80600</v>
      </c>
      <c r="N807" s="244"/>
      <c r="O807" s="244"/>
      <c r="P807" s="244"/>
      <c r="Q807" s="247"/>
      <c r="R807" s="247"/>
      <c r="S807" s="247"/>
      <c r="T807" s="247"/>
      <c r="U807" s="247"/>
    </row>
    <row r="808" customFormat="false" ht="15.75" hidden="false" customHeight="false" outlineLevel="0" collapsed="false">
      <c r="A808" s="174"/>
      <c r="B808" s="174"/>
      <c r="C808" s="174"/>
      <c r="D808" s="240" t="n">
        <v>808</v>
      </c>
      <c r="E808" s="174"/>
      <c r="F808" s="240" t="n">
        <v>8120</v>
      </c>
      <c r="G808" s="174"/>
      <c r="H808" s="174"/>
      <c r="I808" s="248"/>
      <c r="J808" s="174"/>
      <c r="K808" s="174"/>
      <c r="L808" s="174"/>
      <c r="M808" s="244" t="n">
        <v>80700</v>
      </c>
      <c r="N808" s="244"/>
      <c r="O808" s="244"/>
      <c r="P808" s="244"/>
      <c r="Q808" s="247"/>
      <c r="R808" s="247"/>
      <c r="S808" s="247"/>
      <c r="T808" s="247"/>
      <c r="U808" s="247"/>
    </row>
    <row r="809" customFormat="false" ht="15.75" hidden="false" customHeight="false" outlineLevel="0" collapsed="false">
      <c r="A809" s="174"/>
      <c r="B809" s="174"/>
      <c r="C809" s="174"/>
      <c r="D809" s="240" t="n">
        <v>809</v>
      </c>
      <c r="E809" s="174"/>
      <c r="F809" s="240" t="n">
        <v>8130</v>
      </c>
      <c r="G809" s="174"/>
      <c r="H809" s="174"/>
      <c r="I809" s="248"/>
      <c r="J809" s="174"/>
      <c r="K809" s="174"/>
      <c r="L809" s="174"/>
      <c r="M809" s="244" t="n">
        <v>80800</v>
      </c>
      <c r="N809" s="244"/>
      <c r="O809" s="244"/>
      <c r="P809" s="244"/>
      <c r="Q809" s="247"/>
      <c r="R809" s="247"/>
      <c r="S809" s="247"/>
      <c r="T809" s="247"/>
      <c r="U809" s="247"/>
    </row>
    <row r="810" customFormat="false" ht="15.75" hidden="false" customHeight="false" outlineLevel="0" collapsed="false">
      <c r="A810" s="174"/>
      <c r="B810" s="174"/>
      <c r="C810" s="174"/>
      <c r="D810" s="240" t="n">
        <v>810</v>
      </c>
      <c r="E810" s="174"/>
      <c r="F810" s="240" t="n">
        <v>8140</v>
      </c>
      <c r="G810" s="174"/>
      <c r="H810" s="174"/>
      <c r="I810" s="248"/>
      <c r="J810" s="174"/>
      <c r="K810" s="174"/>
      <c r="L810" s="174"/>
      <c r="M810" s="244" t="n">
        <v>80900</v>
      </c>
      <c r="N810" s="244"/>
      <c r="O810" s="244"/>
      <c r="P810" s="244"/>
      <c r="Q810" s="247"/>
      <c r="R810" s="247"/>
      <c r="S810" s="247"/>
      <c r="T810" s="247"/>
      <c r="U810" s="247"/>
    </row>
    <row r="811" customFormat="false" ht="15.75" hidden="false" customHeight="false" outlineLevel="0" collapsed="false">
      <c r="A811" s="174"/>
      <c r="B811" s="174"/>
      <c r="C811" s="174"/>
      <c r="D811" s="240" t="n">
        <v>811</v>
      </c>
      <c r="E811" s="174"/>
      <c r="F811" s="240" t="n">
        <v>8150</v>
      </c>
      <c r="G811" s="174"/>
      <c r="H811" s="174"/>
      <c r="I811" s="248"/>
      <c r="J811" s="174"/>
      <c r="K811" s="174"/>
      <c r="L811" s="174"/>
      <c r="M811" s="244" t="n">
        <v>81000</v>
      </c>
      <c r="N811" s="244"/>
      <c r="O811" s="244"/>
      <c r="P811" s="244"/>
      <c r="Q811" s="247"/>
      <c r="R811" s="247"/>
      <c r="S811" s="247"/>
      <c r="T811" s="247"/>
      <c r="U811" s="247"/>
    </row>
    <row r="812" customFormat="false" ht="15.75" hidden="false" customHeight="false" outlineLevel="0" collapsed="false">
      <c r="A812" s="174"/>
      <c r="B812" s="174"/>
      <c r="C812" s="174"/>
      <c r="D812" s="240" t="n">
        <v>812</v>
      </c>
      <c r="E812" s="174"/>
      <c r="F812" s="240" t="n">
        <v>8160</v>
      </c>
      <c r="G812" s="174"/>
      <c r="H812" s="174"/>
      <c r="I812" s="248"/>
      <c r="J812" s="174"/>
      <c r="K812" s="174"/>
      <c r="L812" s="174"/>
      <c r="M812" s="244" t="n">
        <v>81100</v>
      </c>
      <c r="N812" s="244"/>
      <c r="O812" s="244"/>
      <c r="P812" s="244"/>
      <c r="Q812" s="247"/>
      <c r="R812" s="247"/>
      <c r="S812" s="247"/>
      <c r="T812" s="247"/>
      <c r="U812" s="247"/>
    </row>
    <row r="813" customFormat="false" ht="15.75" hidden="false" customHeight="false" outlineLevel="0" collapsed="false">
      <c r="A813" s="174"/>
      <c r="B813" s="174"/>
      <c r="C813" s="174"/>
      <c r="D813" s="240" t="n">
        <v>813</v>
      </c>
      <c r="E813" s="174"/>
      <c r="F813" s="240" t="n">
        <v>8170</v>
      </c>
      <c r="G813" s="174"/>
      <c r="H813" s="174"/>
      <c r="I813" s="248"/>
      <c r="J813" s="174"/>
      <c r="K813" s="174"/>
      <c r="L813" s="174"/>
      <c r="M813" s="244" t="n">
        <v>81200</v>
      </c>
      <c r="N813" s="244"/>
      <c r="O813" s="244"/>
      <c r="P813" s="244"/>
      <c r="Q813" s="247"/>
      <c r="R813" s="247"/>
      <c r="S813" s="247"/>
      <c r="T813" s="247"/>
      <c r="U813" s="247"/>
    </row>
    <row r="814" customFormat="false" ht="15.75" hidden="false" customHeight="false" outlineLevel="0" collapsed="false">
      <c r="A814" s="174"/>
      <c r="B814" s="174"/>
      <c r="C814" s="174"/>
      <c r="D814" s="240" t="n">
        <v>814</v>
      </c>
      <c r="E814" s="174"/>
      <c r="F814" s="240" t="n">
        <v>8180</v>
      </c>
      <c r="G814" s="174"/>
      <c r="H814" s="174"/>
      <c r="I814" s="248"/>
      <c r="J814" s="174"/>
      <c r="K814" s="174"/>
      <c r="L814" s="174"/>
      <c r="M814" s="244" t="n">
        <v>81300</v>
      </c>
      <c r="N814" s="244"/>
      <c r="O814" s="244"/>
      <c r="P814" s="244"/>
      <c r="Q814" s="247"/>
      <c r="R814" s="247"/>
      <c r="S814" s="247"/>
      <c r="T814" s="247"/>
      <c r="U814" s="247"/>
    </row>
    <row r="815" customFormat="false" ht="15.75" hidden="false" customHeight="false" outlineLevel="0" collapsed="false">
      <c r="A815" s="174"/>
      <c r="B815" s="174"/>
      <c r="C815" s="174"/>
      <c r="D815" s="240" t="n">
        <v>815</v>
      </c>
      <c r="E815" s="174"/>
      <c r="F815" s="240" t="n">
        <v>8190</v>
      </c>
      <c r="G815" s="174"/>
      <c r="H815" s="174"/>
      <c r="I815" s="248"/>
      <c r="J815" s="174"/>
      <c r="K815" s="174"/>
      <c r="L815" s="174"/>
      <c r="M815" s="244" t="n">
        <v>81400</v>
      </c>
      <c r="N815" s="244"/>
      <c r="O815" s="244"/>
      <c r="P815" s="244"/>
      <c r="Q815" s="247"/>
      <c r="R815" s="247"/>
      <c r="S815" s="247"/>
      <c r="T815" s="247"/>
      <c r="U815" s="247"/>
    </row>
    <row r="816" customFormat="false" ht="15.75" hidden="false" customHeight="false" outlineLevel="0" collapsed="false">
      <c r="A816" s="174"/>
      <c r="B816" s="174"/>
      <c r="C816" s="174"/>
      <c r="D816" s="240" t="n">
        <v>816</v>
      </c>
      <c r="E816" s="174"/>
      <c r="F816" s="240" t="n">
        <v>8200</v>
      </c>
      <c r="G816" s="174"/>
      <c r="H816" s="174"/>
      <c r="I816" s="248"/>
      <c r="J816" s="174"/>
      <c r="K816" s="174"/>
      <c r="L816" s="174"/>
      <c r="M816" s="244" t="n">
        <v>81500</v>
      </c>
      <c r="N816" s="244"/>
      <c r="O816" s="244"/>
      <c r="P816" s="244"/>
      <c r="Q816" s="247"/>
      <c r="R816" s="247"/>
      <c r="S816" s="247"/>
      <c r="T816" s="247"/>
      <c r="U816" s="247"/>
    </row>
    <row r="817" customFormat="false" ht="15.75" hidden="false" customHeight="false" outlineLevel="0" collapsed="false">
      <c r="A817" s="174"/>
      <c r="B817" s="174"/>
      <c r="C817" s="174"/>
      <c r="D817" s="240" t="n">
        <v>817</v>
      </c>
      <c r="E817" s="174"/>
      <c r="F817" s="240" t="n">
        <v>8210</v>
      </c>
      <c r="G817" s="174"/>
      <c r="H817" s="174"/>
      <c r="I817" s="248"/>
      <c r="J817" s="174"/>
      <c r="K817" s="174"/>
      <c r="L817" s="174"/>
      <c r="M817" s="244" t="n">
        <v>81600</v>
      </c>
      <c r="N817" s="244"/>
      <c r="O817" s="244"/>
      <c r="P817" s="244"/>
      <c r="Q817" s="247"/>
      <c r="R817" s="247"/>
      <c r="S817" s="247"/>
      <c r="T817" s="247"/>
      <c r="U817" s="247"/>
    </row>
    <row r="818" customFormat="false" ht="15.75" hidden="false" customHeight="false" outlineLevel="0" collapsed="false">
      <c r="A818" s="174"/>
      <c r="B818" s="174"/>
      <c r="C818" s="174"/>
      <c r="D818" s="240" t="n">
        <v>818</v>
      </c>
      <c r="E818" s="174"/>
      <c r="F818" s="240" t="n">
        <v>8220</v>
      </c>
      <c r="G818" s="174"/>
      <c r="H818" s="174"/>
      <c r="I818" s="248"/>
      <c r="J818" s="174"/>
      <c r="K818" s="174"/>
      <c r="L818" s="174"/>
      <c r="M818" s="244" t="n">
        <v>81700</v>
      </c>
      <c r="N818" s="244"/>
      <c r="O818" s="244"/>
      <c r="P818" s="244"/>
      <c r="Q818" s="247"/>
      <c r="R818" s="247"/>
      <c r="S818" s="247"/>
      <c r="T818" s="247"/>
      <c r="U818" s="247"/>
    </row>
    <row r="819" customFormat="false" ht="15.75" hidden="false" customHeight="false" outlineLevel="0" collapsed="false">
      <c r="A819" s="174"/>
      <c r="B819" s="174"/>
      <c r="C819" s="174"/>
      <c r="D819" s="240" t="n">
        <v>819</v>
      </c>
      <c r="E819" s="174"/>
      <c r="F819" s="240" t="n">
        <v>8230</v>
      </c>
      <c r="G819" s="174"/>
      <c r="H819" s="174"/>
      <c r="I819" s="248"/>
      <c r="J819" s="174"/>
      <c r="K819" s="174"/>
      <c r="L819" s="174"/>
      <c r="M819" s="244" t="n">
        <v>81800</v>
      </c>
      <c r="N819" s="244"/>
      <c r="O819" s="244"/>
      <c r="P819" s="244"/>
      <c r="Q819" s="247"/>
      <c r="R819" s="247"/>
      <c r="S819" s="247"/>
      <c r="T819" s="247"/>
      <c r="U819" s="247"/>
    </row>
    <row r="820" customFormat="false" ht="15.75" hidden="false" customHeight="false" outlineLevel="0" collapsed="false">
      <c r="A820" s="174"/>
      <c r="B820" s="174"/>
      <c r="C820" s="174"/>
      <c r="D820" s="240" t="n">
        <v>820</v>
      </c>
      <c r="E820" s="174"/>
      <c r="F820" s="240" t="n">
        <v>8240</v>
      </c>
      <c r="G820" s="174"/>
      <c r="H820" s="174"/>
      <c r="I820" s="248"/>
      <c r="J820" s="174"/>
      <c r="K820" s="174"/>
      <c r="L820" s="174"/>
      <c r="M820" s="244" t="n">
        <v>81900</v>
      </c>
      <c r="N820" s="244"/>
      <c r="O820" s="244"/>
      <c r="P820" s="244"/>
      <c r="Q820" s="247"/>
      <c r="R820" s="247"/>
      <c r="S820" s="247"/>
      <c r="T820" s="247"/>
      <c r="U820" s="247"/>
    </row>
    <row r="821" customFormat="false" ht="15.75" hidden="false" customHeight="false" outlineLevel="0" collapsed="false">
      <c r="A821" s="174"/>
      <c r="B821" s="174"/>
      <c r="C821" s="174"/>
      <c r="D821" s="240" t="n">
        <v>821</v>
      </c>
      <c r="E821" s="174"/>
      <c r="F821" s="240" t="n">
        <v>8250</v>
      </c>
      <c r="G821" s="174"/>
      <c r="H821" s="174"/>
      <c r="I821" s="248"/>
      <c r="J821" s="174"/>
      <c r="K821" s="174"/>
      <c r="L821" s="174"/>
      <c r="M821" s="244" t="n">
        <v>82000</v>
      </c>
      <c r="N821" s="244"/>
      <c r="O821" s="244"/>
      <c r="P821" s="244"/>
      <c r="Q821" s="247"/>
      <c r="R821" s="247"/>
      <c r="S821" s="247"/>
      <c r="T821" s="247"/>
      <c r="U821" s="247"/>
    </row>
    <row r="822" customFormat="false" ht="15.75" hidden="false" customHeight="false" outlineLevel="0" collapsed="false">
      <c r="A822" s="174"/>
      <c r="B822" s="174"/>
      <c r="C822" s="174"/>
      <c r="D822" s="240" t="n">
        <v>822</v>
      </c>
      <c r="E822" s="174"/>
      <c r="F822" s="240" t="n">
        <v>8260</v>
      </c>
      <c r="G822" s="174"/>
      <c r="H822" s="174"/>
      <c r="I822" s="248"/>
      <c r="J822" s="174"/>
      <c r="K822" s="174"/>
      <c r="L822" s="174"/>
      <c r="M822" s="244" t="n">
        <v>82100</v>
      </c>
      <c r="N822" s="244"/>
      <c r="O822" s="244"/>
      <c r="P822" s="244"/>
      <c r="Q822" s="247"/>
      <c r="R822" s="247"/>
      <c r="S822" s="247"/>
      <c r="T822" s="247"/>
      <c r="U822" s="247"/>
    </row>
    <row r="823" customFormat="false" ht="15.75" hidden="false" customHeight="false" outlineLevel="0" collapsed="false">
      <c r="A823" s="174"/>
      <c r="B823" s="174"/>
      <c r="C823" s="174"/>
      <c r="D823" s="240" t="n">
        <v>823</v>
      </c>
      <c r="E823" s="174"/>
      <c r="F823" s="240" t="n">
        <v>8270</v>
      </c>
      <c r="G823" s="174"/>
      <c r="H823" s="174"/>
      <c r="I823" s="248"/>
      <c r="J823" s="174"/>
      <c r="K823" s="174"/>
      <c r="L823" s="174"/>
      <c r="M823" s="244" t="n">
        <v>82200</v>
      </c>
      <c r="N823" s="244"/>
      <c r="O823" s="244"/>
      <c r="P823" s="244"/>
      <c r="Q823" s="247"/>
      <c r="R823" s="247"/>
      <c r="S823" s="247"/>
      <c r="T823" s="247"/>
      <c r="U823" s="247"/>
    </row>
    <row r="824" customFormat="false" ht="15.75" hidden="false" customHeight="false" outlineLevel="0" collapsed="false">
      <c r="A824" s="174"/>
      <c r="B824" s="174"/>
      <c r="C824" s="174"/>
      <c r="D824" s="240" t="n">
        <v>824</v>
      </c>
      <c r="E824" s="174"/>
      <c r="F824" s="240" t="n">
        <v>8280</v>
      </c>
      <c r="G824" s="174"/>
      <c r="H824" s="174"/>
      <c r="I824" s="248"/>
      <c r="J824" s="174"/>
      <c r="K824" s="174"/>
      <c r="L824" s="174"/>
      <c r="M824" s="244" t="n">
        <v>82300</v>
      </c>
      <c r="N824" s="244"/>
      <c r="O824" s="244"/>
      <c r="P824" s="244"/>
      <c r="Q824" s="247"/>
      <c r="R824" s="247"/>
      <c r="S824" s="247"/>
      <c r="T824" s="247"/>
      <c r="U824" s="247"/>
    </row>
    <row r="825" customFormat="false" ht="15.75" hidden="false" customHeight="false" outlineLevel="0" collapsed="false">
      <c r="A825" s="174"/>
      <c r="B825" s="174"/>
      <c r="C825" s="174"/>
      <c r="D825" s="240" t="n">
        <v>825</v>
      </c>
      <c r="E825" s="174"/>
      <c r="F825" s="240" t="n">
        <v>8290</v>
      </c>
      <c r="G825" s="174"/>
      <c r="H825" s="174"/>
      <c r="I825" s="248"/>
      <c r="J825" s="174"/>
      <c r="K825" s="174"/>
      <c r="L825" s="174"/>
      <c r="M825" s="244" t="n">
        <v>82400</v>
      </c>
      <c r="N825" s="244"/>
      <c r="O825" s="244"/>
      <c r="P825" s="244"/>
      <c r="Q825" s="247"/>
      <c r="R825" s="247"/>
      <c r="S825" s="247"/>
      <c r="T825" s="247"/>
      <c r="U825" s="247"/>
    </row>
    <row r="826" customFormat="false" ht="15.75" hidden="false" customHeight="false" outlineLevel="0" collapsed="false">
      <c r="A826" s="174"/>
      <c r="B826" s="174"/>
      <c r="C826" s="174"/>
      <c r="D826" s="240" t="n">
        <v>826</v>
      </c>
      <c r="E826" s="174"/>
      <c r="F826" s="240" t="n">
        <v>8300</v>
      </c>
      <c r="G826" s="174"/>
      <c r="H826" s="174"/>
      <c r="I826" s="248"/>
      <c r="J826" s="174"/>
      <c r="K826" s="174"/>
      <c r="L826" s="174"/>
      <c r="M826" s="244" t="n">
        <v>82500</v>
      </c>
      <c r="N826" s="244"/>
      <c r="O826" s="244"/>
      <c r="P826" s="244"/>
      <c r="Q826" s="247"/>
      <c r="R826" s="247"/>
      <c r="S826" s="247"/>
      <c r="T826" s="247"/>
      <c r="U826" s="247"/>
    </row>
    <row r="827" customFormat="false" ht="15.75" hidden="false" customHeight="false" outlineLevel="0" collapsed="false">
      <c r="A827" s="174"/>
      <c r="B827" s="174"/>
      <c r="C827" s="174"/>
      <c r="D827" s="240" t="n">
        <v>827</v>
      </c>
      <c r="E827" s="174"/>
      <c r="F827" s="240" t="n">
        <v>8310</v>
      </c>
      <c r="G827" s="174"/>
      <c r="H827" s="174"/>
      <c r="I827" s="248"/>
      <c r="J827" s="174"/>
      <c r="K827" s="174"/>
      <c r="L827" s="174"/>
      <c r="M827" s="244" t="n">
        <v>82600</v>
      </c>
      <c r="N827" s="244"/>
      <c r="O827" s="244"/>
      <c r="P827" s="244"/>
      <c r="Q827" s="247"/>
      <c r="R827" s="247"/>
      <c r="S827" s="247"/>
      <c r="T827" s="247"/>
      <c r="U827" s="247"/>
    </row>
    <row r="828" customFormat="false" ht="15.75" hidden="false" customHeight="false" outlineLevel="0" collapsed="false">
      <c r="A828" s="174"/>
      <c r="B828" s="174"/>
      <c r="C828" s="174"/>
      <c r="D828" s="240" t="n">
        <v>828</v>
      </c>
      <c r="E828" s="174"/>
      <c r="F828" s="240" t="n">
        <v>8320</v>
      </c>
      <c r="G828" s="174"/>
      <c r="H828" s="174"/>
      <c r="I828" s="248"/>
      <c r="J828" s="174"/>
      <c r="K828" s="174"/>
      <c r="L828" s="174"/>
      <c r="M828" s="244" t="n">
        <v>82700</v>
      </c>
      <c r="N828" s="244"/>
      <c r="O828" s="244"/>
      <c r="P828" s="244"/>
      <c r="Q828" s="247"/>
      <c r="R828" s="247"/>
      <c r="S828" s="247"/>
      <c r="T828" s="247"/>
      <c r="U828" s="247"/>
    </row>
    <row r="829" customFormat="false" ht="15.75" hidden="false" customHeight="false" outlineLevel="0" collapsed="false">
      <c r="A829" s="174"/>
      <c r="B829" s="174"/>
      <c r="C829" s="174"/>
      <c r="D829" s="240" t="n">
        <v>829</v>
      </c>
      <c r="E829" s="174"/>
      <c r="F829" s="240" t="n">
        <v>8330</v>
      </c>
      <c r="G829" s="174"/>
      <c r="H829" s="174"/>
      <c r="I829" s="248"/>
      <c r="J829" s="174"/>
      <c r="K829" s="174"/>
      <c r="L829" s="174"/>
      <c r="M829" s="244" t="n">
        <v>82800</v>
      </c>
      <c r="N829" s="244"/>
      <c r="O829" s="244"/>
      <c r="P829" s="244"/>
      <c r="Q829" s="247"/>
      <c r="R829" s="247"/>
      <c r="S829" s="247"/>
      <c r="T829" s="247"/>
      <c r="U829" s="247"/>
    </row>
    <row r="830" customFormat="false" ht="15.75" hidden="false" customHeight="false" outlineLevel="0" collapsed="false">
      <c r="A830" s="174"/>
      <c r="B830" s="174"/>
      <c r="C830" s="174"/>
      <c r="D830" s="240" t="n">
        <v>830</v>
      </c>
      <c r="E830" s="174"/>
      <c r="F830" s="240" t="n">
        <v>8340</v>
      </c>
      <c r="G830" s="174"/>
      <c r="H830" s="174"/>
      <c r="I830" s="248"/>
      <c r="J830" s="174"/>
      <c r="K830" s="174"/>
      <c r="L830" s="174"/>
      <c r="M830" s="244" t="n">
        <v>82900</v>
      </c>
      <c r="N830" s="244"/>
      <c r="O830" s="244"/>
      <c r="P830" s="244"/>
      <c r="Q830" s="247"/>
      <c r="R830" s="247"/>
      <c r="S830" s="247"/>
      <c r="T830" s="247"/>
      <c r="U830" s="247"/>
    </row>
    <row r="831" customFormat="false" ht="15.75" hidden="false" customHeight="false" outlineLevel="0" collapsed="false">
      <c r="A831" s="174"/>
      <c r="B831" s="174"/>
      <c r="C831" s="174"/>
      <c r="D831" s="240" t="n">
        <v>831</v>
      </c>
      <c r="E831" s="174"/>
      <c r="F831" s="240" t="n">
        <v>8350</v>
      </c>
      <c r="G831" s="174"/>
      <c r="H831" s="174"/>
      <c r="I831" s="248"/>
      <c r="J831" s="174"/>
      <c r="K831" s="174"/>
      <c r="L831" s="174"/>
      <c r="M831" s="244" t="n">
        <v>83000</v>
      </c>
      <c r="N831" s="244"/>
      <c r="O831" s="244"/>
      <c r="P831" s="244"/>
      <c r="Q831" s="247"/>
      <c r="R831" s="247"/>
      <c r="S831" s="247"/>
      <c r="T831" s="247"/>
      <c r="U831" s="247"/>
    </row>
    <row r="832" customFormat="false" ht="15.75" hidden="false" customHeight="false" outlineLevel="0" collapsed="false">
      <c r="A832" s="174"/>
      <c r="B832" s="174"/>
      <c r="C832" s="174"/>
      <c r="D832" s="240" t="n">
        <v>832</v>
      </c>
      <c r="E832" s="174"/>
      <c r="F832" s="240" t="n">
        <v>8360</v>
      </c>
      <c r="G832" s="174"/>
      <c r="H832" s="174"/>
      <c r="I832" s="248"/>
      <c r="J832" s="174"/>
      <c r="K832" s="174"/>
      <c r="L832" s="174"/>
      <c r="M832" s="244" t="n">
        <v>83100</v>
      </c>
      <c r="N832" s="244"/>
      <c r="O832" s="244"/>
      <c r="P832" s="244"/>
      <c r="Q832" s="247"/>
      <c r="R832" s="247"/>
      <c r="S832" s="247"/>
      <c r="T832" s="247"/>
      <c r="U832" s="247"/>
    </row>
    <row r="833" customFormat="false" ht="15.75" hidden="false" customHeight="false" outlineLevel="0" collapsed="false">
      <c r="A833" s="174"/>
      <c r="B833" s="174"/>
      <c r="C833" s="174"/>
      <c r="D833" s="240" t="n">
        <v>833</v>
      </c>
      <c r="E833" s="174"/>
      <c r="F833" s="240" t="n">
        <v>8370</v>
      </c>
      <c r="G833" s="174"/>
      <c r="H833" s="174"/>
      <c r="I833" s="248"/>
      <c r="J833" s="174"/>
      <c r="K833" s="174"/>
      <c r="L833" s="174"/>
      <c r="M833" s="244" t="n">
        <v>83200</v>
      </c>
      <c r="N833" s="244"/>
      <c r="O833" s="244"/>
      <c r="P833" s="244"/>
      <c r="Q833" s="247"/>
      <c r="R833" s="247"/>
      <c r="S833" s="247"/>
      <c r="T833" s="247"/>
      <c r="U833" s="247"/>
    </row>
    <row r="834" customFormat="false" ht="15.75" hidden="false" customHeight="false" outlineLevel="0" collapsed="false">
      <c r="A834" s="174"/>
      <c r="B834" s="174"/>
      <c r="C834" s="174"/>
      <c r="D834" s="240" t="n">
        <v>834</v>
      </c>
      <c r="E834" s="174"/>
      <c r="F834" s="240" t="n">
        <v>8380</v>
      </c>
      <c r="G834" s="174"/>
      <c r="H834" s="174"/>
      <c r="I834" s="248"/>
      <c r="J834" s="174"/>
      <c r="K834" s="174"/>
      <c r="L834" s="174"/>
      <c r="M834" s="244" t="n">
        <v>83300</v>
      </c>
      <c r="N834" s="244"/>
      <c r="O834" s="244"/>
      <c r="P834" s="244"/>
      <c r="Q834" s="247"/>
      <c r="R834" s="247"/>
      <c r="S834" s="247"/>
      <c r="T834" s="247"/>
      <c r="U834" s="247"/>
    </row>
    <row r="835" customFormat="false" ht="15.75" hidden="false" customHeight="false" outlineLevel="0" collapsed="false">
      <c r="A835" s="174"/>
      <c r="B835" s="174"/>
      <c r="C835" s="174"/>
      <c r="D835" s="240" t="n">
        <v>835</v>
      </c>
      <c r="E835" s="174"/>
      <c r="F835" s="240" t="n">
        <v>8390</v>
      </c>
      <c r="G835" s="174"/>
      <c r="H835" s="174"/>
      <c r="I835" s="248"/>
      <c r="J835" s="174"/>
      <c r="K835" s="174"/>
      <c r="L835" s="174"/>
      <c r="M835" s="244" t="n">
        <v>83400</v>
      </c>
      <c r="N835" s="244"/>
      <c r="O835" s="244"/>
      <c r="P835" s="244"/>
      <c r="Q835" s="247"/>
      <c r="R835" s="247"/>
      <c r="S835" s="247"/>
      <c r="T835" s="247"/>
      <c r="U835" s="247"/>
    </row>
    <row r="836" customFormat="false" ht="15.75" hidden="false" customHeight="false" outlineLevel="0" collapsed="false">
      <c r="A836" s="174"/>
      <c r="B836" s="174"/>
      <c r="C836" s="174"/>
      <c r="D836" s="240" t="n">
        <v>836</v>
      </c>
      <c r="E836" s="174"/>
      <c r="F836" s="240" t="n">
        <v>8400</v>
      </c>
      <c r="G836" s="174"/>
      <c r="H836" s="174"/>
      <c r="I836" s="248"/>
      <c r="J836" s="174"/>
      <c r="K836" s="174"/>
      <c r="L836" s="174"/>
      <c r="M836" s="244" t="n">
        <v>83500</v>
      </c>
      <c r="N836" s="244"/>
      <c r="O836" s="244"/>
      <c r="P836" s="244"/>
      <c r="Q836" s="247"/>
      <c r="R836" s="247"/>
      <c r="S836" s="247"/>
      <c r="T836" s="247"/>
      <c r="U836" s="247"/>
    </row>
    <row r="837" customFormat="false" ht="15.75" hidden="false" customHeight="false" outlineLevel="0" collapsed="false">
      <c r="A837" s="174"/>
      <c r="B837" s="174"/>
      <c r="C837" s="174"/>
      <c r="D837" s="240" t="n">
        <v>837</v>
      </c>
      <c r="E837" s="174"/>
      <c r="F837" s="240" t="n">
        <v>8410</v>
      </c>
      <c r="G837" s="174"/>
      <c r="H837" s="174"/>
      <c r="I837" s="248"/>
      <c r="J837" s="174"/>
      <c r="K837" s="174"/>
      <c r="L837" s="174"/>
      <c r="M837" s="244" t="n">
        <v>83600</v>
      </c>
      <c r="N837" s="244"/>
      <c r="O837" s="244"/>
      <c r="P837" s="244"/>
      <c r="Q837" s="247"/>
      <c r="R837" s="247"/>
      <c r="S837" s="247"/>
      <c r="T837" s="247"/>
      <c r="U837" s="247"/>
    </row>
    <row r="838" customFormat="false" ht="15.75" hidden="false" customHeight="false" outlineLevel="0" collapsed="false">
      <c r="A838" s="174"/>
      <c r="B838" s="174"/>
      <c r="C838" s="174"/>
      <c r="D838" s="240" t="n">
        <v>838</v>
      </c>
      <c r="E838" s="174"/>
      <c r="F838" s="240" t="n">
        <v>8420</v>
      </c>
      <c r="G838" s="174"/>
      <c r="H838" s="174"/>
      <c r="I838" s="248"/>
      <c r="J838" s="174"/>
      <c r="K838" s="174"/>
      <c r="L838" s="174"/>
      <c r="M838" s="244" t="n">
        <v>83700</v>
      </c>
      <c r="N838" s="244"/>
      <c r="O838" s="244"/>
      <c r="P838" s="244"/>
      <c r="Q838" s="247"/>
      <c r="R838" s="247"/>
      <c r="S838" s="247"/>
      <c r="T838" s="247"/>
      <c r="U838" s="247"/>
    </row>
    <row r="839" customFormat="false" ht="15.75" hidden="false" customHeight="false" outlineLevel="0" collapsed="false">
      <c r="A839" s="174"/>
      <c r="B839" s="174"/>
      <c r="C839" s="174"/>
      <c r="D839" s="240" t="n">
        <v>839</v>
      </c>
      <c r="E839" s="174"/>
      <c r="F839" s="240" t="n">
        <v>8430</v>
      </c>
      <c r="G839" s="174"/>
      <c r="H839" s="174"/>
      <c r="I839" s="248"/>
      <c r="J839" s="174"/>
      <c r="K839" s="174"/>
      <c r="L839" s="174"/>
      <c r="M839" s="244" t="n">
        <v>83800</v>
      </c>
      <c r="N839" s="244"/>
      <c r="O839" s="244"/>
      <c r="P839" s="244"/>
      <c r="Q839" s="247"/>
      <c r="R839" s="247"/>
      <c r="S839" s="247"/>
      <c r="T839" s="247"/>
      <c r="U839" s="247"/>
    </row>
    <row r="840" customFormat="false" ht="15.75" hidden="false" customHeight="false" outlineLevel="0" collapsed="false">
      <c r="A840" s="174"/>
      <c r="B840" s="174"/>
      <c r="C840" s="174"/>
      <c r="D840" s="240" t="n">
        <v>840</v>
      </c>
      <c r="E840" s="174"/>
      <c r="F840" s="240" t="n">
        <v>8440</v>
      </c>
      <c r="G840" s="174"/>
      <c r="H840" s="174"/>
      <c r="I840" s="248"/>
      <c r="J840" s="174"/>
      <c r="K840" s="174"/>
      <c r="L840" s="174"/>
      <c r="M840" s="244" t="n">
        <v>83900</v>
      </c>
      <c r="N840" s="244"/>
      <c r="O840" s="244"/>
      <c r="P840" s="244"/>
      <c r="Q840" s="247"/>
      <c r="R840" s="247"/>
      <c r="S840" s="247"/>
      <c r="T840" s="247"/>
      <c r="U840" s="247"/>
    </row>
    <row r="841" customFormat="false" ht="15.75" hidden="false" customHeight="false" outlineLevel="0" collapsed="false">
      <c r="A841" s="174"/>
      <c r="B841" s="174"/>
      <c r="C841" s="174"/>
      <c r="D841" s="240" t="n">
        <v>841</v>
      </c>
      <c r="E841" s="174"/>
      <c r="F841" s="240" t="n">
        <v>8450</v>
      </c>
      <c r="G841" s="174"/>
      <c r="H841" s="174"/>
      <c r="I841" s="248"/>
      <c r="J841" s="174"/>
      <c r="K841" s="174"/>
      <c r="L841" s="174"/>
      <c r="M841" s="244" t="n">
        <v>84000</v>
      </c>
      <c r="N841" s="244"/>
      <c r="O841" s="244"/>
      <c r="P841" s="244"/>
      <c r="Q841" s="247"/>
      <c r="R841" s="247"/>
      <c r="S841" s="247"/>
      <c r="T841" s="247"/>
      <c r="U841" s="247"/>
    </row>
    <row r="842" customFormat="false" ht="15.75" hidden="false" customHeight="false" outlineLevel="0" collapsed="false">
      <c r="A842" s="174"/>
      <c r="B842" s="174"/>
      <c r="C842" s="174"/>
      <c r="D842" s="240" t="n">
        <v>842</v>
      </c>
      <c r="E842" s="174"/>
      <c r="F842" s="240" t="n">
        <v>8460</v>
      </c>
      <c r="G842" s="174"/>
      <c r="H842" s="174"/>
      <c r="I842" s="248"/>
      <c r="J842" s="174"/>
      <c r="K842" s="174"/>
      <c r="L842" s="174"/>
      <c r="M842" s="244" t="n">
        <v>84100</v>
      </c>
      <c r="N842" s="244"/>
      <c r="O842" s="244"/>
      <c r="P842" s="244"/>
      <c r="Q842" s="247"/>
      <c r="R842" s="247"/>
      <c r="S842" s="247"/>
      <c r="T842" s="247"/>
      <c r="U842" s="247"/>
    </row>
    <row r="843" customFormat="false" ht="15.75" hidden="false" customHeight="false" outlineLevel="0" collapsed="false">
      <c r="A843" s="174"/>
      <c r="B843" s="174"/>
      <c r="C843" s="174"/>
      <c r="D843" s="240" t="n">
        <v>843</v>
      </c>
      <c r="E843" s="174"/>
      <c r="F843" s="240" t="n">
        <v>8470</v>
      </c>
      <c r="G843" s="174"/>
      <c r="H843" s="174"/>
      <c r="I843" s="248"/>
      <c r="J843" s="174"/>
      <c r="K843" s="174"/>
      <c r="L843" s="174"/>
      <c r="M843" s="244" t="n">
        <v>84200</v>
      </c>
      <c r="N843" s="244"/>
      <c r="O843" s="244"/>
      <c r="P843" s="244"/>
      <c r="Q843" s="247"/>
      <c r="R843" s="247"/>
      <c r="S843" s="247"/>
      <c r="T843" s="247"/>
      <c r="U843" s="247"/>
    </row>
    <row r="844" customFormat="false" ht="15.75" hidden="false" customHeight="false" outlineLevel="0" collapsed="false">
      <c r="A844" s="174"/>
      <c r="B844" s="174"/>
      <c r="C844" s="174"/>
      <c r="D844" s="240" t="n">
        <v>844</v>
      </c>
      <c r="E844" s="174"/>
      <c r="F844" s="240" t="n">
        <v>8480</v>
      </c>
      <c r="G844" s="174"/>
      <c r="H844" s="174"/>
      <c r="I844" s="248"/>
      <c r="J844" s="174"/>
      <c r="K844" s="174"/>
      <c r="L844" s="174"/>
      <c r="M844" s="244" t="n">
        <v>84300</v>
      </c>
      <c r="N844" s="244"/>
      <c r="O844" s="244"/>
      <c r="P844" s="244"/>
      <c r="Q844" s="247"/>
      <c r="R844" s="247"/>
      <c r="S844" s="247"/>
      <c r="T844" s="247"/>
      <c r="U844" s="247"/>
    </row>
    <row r="845" customFormat="false" ht="15.75" hidden="false" customHeight="false" outlineLevel="0" collapsed="false">
      <c r="A845" s="174"/>
      <c r="B845" s="174"/>
      <c r="C845" s="174"/>
      <c r="D845" s="240" t="n">
        <v>845</v>
      </c>
      <c r="E845" s="174"/>
      <c r="F845" s="240" t="n">
        <v>8490</v>
      </c>
      <c r="G845" s="174"/>
      <c r="H845" s="174"/>
      <c r="I845" s="248"/>
      <c r="J845" s="174"/>
      <c r="K845" s="174"/>
      <c r="L845" s="174"/>
      <c r="M845" s="244" t="n">
        <v>84400</v>
      </c>
      <c r="N845" s="244"/>
      <c r="O845" s="244"/>
      <c r="P845" s="244"/>
      <c r="Q845" s="247"/>
      <c r="R845" s="247"/>
      <c r="S845" s="247"/>
      <c r="T845" s="247"/>
      <c r="U845" s="247"/>
    </row>
    <row r="846" customFormat="false" ht="15.75" hidden="false" customHeight="false" outlineLevel="0" collapsed="false">
      <c r="A846" s="174"/>
      <c r="B846" s="174"/>
      <c r="C846" s="174"/>
      <c r="D846" s="240" t="n">
        <v>846</v>
      </c>
      <c r="E846" s="174"/>
      <c r="F846" s="240" t="n">
        <v>8500</v>
      </c>
      <c r="G846" s="174"/>
      <c r="H846" s="174"/>
      <c r="I846" s="248"/>
      <c r="J846" s="174"/>
      <c r="K846" s="174"/>
      <c r="L846" s="174"/>
      <c r="M846" s="244" t="n">
        <v>84500</v>
      </c>
      <c r="N846" s="244"/>
      <c r="O846" s="244"/>
      <c r="P846" s="244"/>
      <c r="Q846" s="247"/>
      <c r="R846" s="247"/>
      <c r="S846" s="247"/>
      <c r="T846" s="247"/>
      <c r="U846" s="247"/>
    </row>
    <row r="847" customFormat="false" ht="15.75" hidden="false" customHeight="false" outlineLevel="0" collapsed="false">
      <c r="A847" s="174"/>
      <c r="B847" s="174"/>
      <c r="C847" s="174"/>
      <c r="D847" s="240" t="n">
        <v>847</v>
      </c>
      <c r="E847" s="174"/>
      <c r="F847" s="240" t="n">
        <v>8510</v>
      </c>
      <c r="G847" s="174"/>
      <c r="H847" s="174"/>
      <c r="I847" s="248"/>
      <c r="J847" s="174"/>
      <c r="K847" s="174"/>
      <c r="L847" s="174"/>
      <c r="M847" s="244" t="n">
        <v>84600</v>
      </c>
      <c r="N847" s="244"/>
      <c r="O847" s="244"/>
      <c r="P847" s="244"/>
      <c r="Q847" s="247"/>
      <c r="R847" s="247"/>
      <c r="S847" s="247"/>
      <c r="T847" s="247"/>
      <c r="U847" s="247"/>
    </row>
    <row r="848" customFormat="false" ht="15.75" hidden="false" customHeight="false" outlineLevel="0" collapsed="false">
      <c r="A848" s="174"/>
      <c r="B848" s="174"/>
      <c r="C848" s="174"/>
      <c r="D848" s="240" t="n">
        <v>848</v>
      </c>
      <c r="E848" s="174"/>
      <c r="F848" s="240" t="n">
        <v>8520</v>
      </c>
      <c r="G848" s="174"/>
      <c r="H848" s="174"/>
      <c r="I848" s="248"/>
      <c r="J848" s="174"/>
      <c r="K848" s="174"/>
      <c r="L848" s="174"/>
      <c r="M848" s="244" t="n">
        <v>84700</v>
      </c>
      <c r="N848" s="244"/>
      <c r="O848" s="244"/>
      <c r="P848" s="244"/>
      <c r="Q848" s="247"/>
      <c r="R848" s="247"/>
      <c r="S848" s="247"/>
      <c r="T848" s="247"/>
      <c r="U848" s="247"/>
    </row>
    <row r="849" customFormat="false" ht="15.75" hidden="false" customHeight="false" outlineLevel="0" collapsed="false">
      <c r="A849" s="174"/>
      <c r="B849" s="174"/>
      <c r="C849" s="174"/>
      <c r="D849" s="240" t="n">
        <v>849</v>
      </c>
      <c r="E849" s="174"/>
      <c r="F849" s="240" t="n">
        <v>8530</v>
      </c>
      <c r="G849" s="174"/>
      <c r="H849" s="174"/>
      <c r="I849" s="248"/>
      <c r="J849" s="174"/>
      <c r="K849" s="174"/>
      <c r="L849" s="174"/>
      <c r="M849" s="244" t="n">
        <v>84800</v>
      </c>
      <c r="N849" s="244"/>
      <c r="O849" s="244"/>
      <c r="P849" s="244"/>
      <c r="Q849" s="247"/>
      <c r="R849" s="247"/>
      <c r="S849" s="247"/>
      <c r="T849" s="247"/>
      <c r="U849" s="247"/>
    </row>
    <row r="850" customFormat="false" ht="15.75" hidden="false" customHeight="false" outlineLevel="0" collapsed="false">
      <c r="A850" s="174"/>
      <c r="B850" s="174"/>
      <c r="C850" s="174"/>
      <c r="D850" s="240" t="n">
        <v>850</v>
      </c>
      <c r="E850" s="174"/>
      <c r="F850" s="240" t="n">
        <v>8540</v>
      </c>
      <c r="G850" s="174"/>
      <c r="H850" s="174"/>
      <c r="I850" s="248"/>
      <c r="J850" s="174"/>
      <c r="K850" s="174"/>
      <c r="L850" s="174"/>
      <c r="M850" s="244" t="n">
        <v>84900</v>
      </c>
      <c r="N850" s="244"/>
      <c r="O850" s="244"/>
      <c r="P850" s="244"/>
      <c r="Q850" s="247"/>
      <c r="R850" s="247"/>
      <c r="S850" s="247"/>
      <c r="T850" s="247"/>
      <c r="U850" s="247"/>
    </row>
    <row r="851" customFormat="false" ht="15.75" hidden="false" customHeight="false" outlineLevel="0" collapsed="false">
      <c r="A851" s="174"/>
      <c r="B851" s="174"/>
      <c r="C851" s="174"/>
      <c r="D851" s="240" t="n">
        <v>851</v>
      </c>
      <c r="E851" s="174"/>
      <c r="F851" s="240" t="n">
        <v>8550</v>
      </c>
      <c r="G851" s="174"/>
      <c r="H851" s="174"/>
      <c r="I851" s="248"/>
      <c r="J851" s="174"/>
      <c r="K851" s="174"/>
      <c r="L851" s="174"/>
      <c r="M851" s="244" t="n">
        <v>85000</v>
      </c>
      <c r="N851" s="244"/>
      <c r="O851" s="244"/>
      <c r="P851" s="244"/>
      <c r="Q851" s="247"/>
      <c r="R851" s="247"/>
      <c r="S851" s="247"/>
      <c r="T851" s="247"/>
      <c r="U851" s="247"/>
    </row>
    <row r="852" customFormat="false" ht="15.75" hidden="false" customHeight="false" outlineLevel="0" collapsed="false">
      <c r="A852" s="174"/>
      <c r="B852" s="174"/>
      <c r="C852" s="174"/>
      <c r="D852" s="240" t="n">
        <v>852</v>
      </c>
      <c r="E852" s="174"/>
      <c r="F852" s="240" t="n">
        <v>8560</v>
      </c>
      <c r="G852" s="174"/>
      <c r="H852" s="174"/>
      <c r="I852" s="248"/>
      <c r="J852" s="174"/>
      <c r="K852" s="174"/>
      <c r="L852" s="174"/>
      <c r="M852" s="244" t="n">
        <v>85100</v>
      </c>
      <c r="N852" s="244"/>
      <c r="O852" s="244"/>
      <c r="P852" s="244"/>
      <c r="Q852" s="247"/>
      <c r="R852" s="247"/>
      <c r="S852" s="247"/>
      <c r="T852" s="247"/>
      <c r="U852" s="247"/>
    </row>
    <row r="853" customFormat="false" ht="15.75" hidden="false" customHeight="false" outlineLevel="0" collapsed="false">
      <c r="A853" s="174"/>
      <c r="B853" s="174"/>
      <c r="C853" s="174"/>
      <c r="D853" s="240" t="n">
        <v>853</v>
      </c>
      <c r="E853" s="174"/>
      <c r="F853" s="240" t="n">
        <v>8570</v>
      </c>
      <c r="G853" s="174"/>
      <c r="H853" s="174"/>
      <c r="I853" s="248"/>
      <c r="J853" s="174"/>
      <c r="K853" s="174"/>
      <c r="L853" s="174"/>
      <c r="M853" s="244" t="n">
        <v>85200</v>
      </c>
      <c r="N853" s="244"/>
      <c r="O853" s="244"/>
      <c r="P853" s="244"/>
      <c r="Q853" s="247"/>
      <c r="R853" s="247"/>
      <c r="S853" s="247"/>
      <c r="T853" s="247"/>
      <c r="U853" s="247"/>
    </row>
    <row r="854" customFormat="false" ht="15.75" hidden="false" customHeight="false" outlineLevel="0" collapsed="false">
      <c r="A854" s="174"/>
      <c r="B854" s="174"/>
      <c r="C854" s="174"/>
      <c r="D854" s="240" t="n">
        <v>854</v>
      </c>
      <c r="E854" s="174"/>
      <c r="F854" s="240" t="n">
        <v>8580</v>
      </c>
      <c r="G854" s="174"/>
      <c r="H854" s="174"/>
      <c r="I854" s="248"/>
      <c r="J854" s="174"/>
      <c r="K854" s="174"/>
      <c r="L854" s="174"/>
      <c r="M854" s="244" t="n">
        <v>85300</v>
      </c>
      <c r="N854" s="244"/>
      <c r="O854" s="244"/>
      <c r="P854" s="244"/>
      <c r="Q854" s="247"/>
      <c r="R854" s="247"/>
      <c r="S854" s="247"/>
      <c r="T854" s="247"/>
      <c r="U854" s="247"/>
    </row>
    <row r="855" customFormat="false" ht="15.75" hidden="false" customHeight="false" outlineLevel="0" collapsed="false">
      <c r="A855" s="174"/>
      <c r="B855" s="174"/>
      <c r="C855" s="174"/>
      <c r="D855" s="240" t="n">
        <v>855</v>
      </c>
      <c r="E855" s="174"/>
      <c r="F855" s="240" t="n">
        <v>8590</v>
      </c>
      <c r="G855" s="174"/>
      <c r="H855" s="174"/>
      <c r="I855" s="248"/>
      <c r="J855" s="174"/>
      <c r="K855" s="174"/>
      <c r="L855" s="174"/>
      <c r="M855" s="244" t="n">
        <v>85400</v>
      </c>
      <c r="N855" s="244"/>
      <c r="O855" s="244"/>
      <c r="P855" s="244"/>
      <c r="Q855" s="247"/>
      <c r="R855" s="247"/>
      <c r="S855" s="247"/>
      <c r="T855" s="247"/>
      <c r="U855" s="247"/>
    </row>
    <row r="856" customFormat="false" ht="15.75" hidden="false" customHeight="false" outlineLevel="0" collapsed="false">
      <c r="A856" s="174"/>
      <c r="B856" s="174"/>
      <c r="C856" s="174"/>
      <c r="D856" s="240" t="n">
        <v>856</v>
      </c>
      <c r="E856" s="174"/>
      <c r="F856" s="240" t="n">
        <v>8600</v>
      </c>
      <c r="G856" s="174"/>
      <c r="H856" s="174"/>
      <c r="I856" s="248"/>
      <c r="J856" s="174"/>
      <c r="K856" s="174"/>
      <c r="L856" s="174"/>
      <c r="M856" s="244" t="n">
        <v>85500</v>
      </c>
      <c r="N856" s="244"/>
      <c r="O856" s="244"/>
      <c r="P856" s="244"/>
      <c r="Q856" s="247"/>
      <c r="R856" s="247"/>
      <c r="S856" s="247"/>
      <c r="T856" s="247"/>
      <c r="U856" s="247"/>
    </row>
    <row r="857" customFormat="false" ht="15.75" hidden="false" customHeight="false" outlineLevel="0" collapsed="false">
      <c r="A857" s="174"/>
      <c r="B857" s="174"/>
      <c r="C857" s="174"/>
      <c r="D857" s="240" t="n">
        <v>857</v>
      </c>
      <c r="E857" s="174"/>
      <c r="F857" s="240" t="n">
        <v>8610</v>
      </c>
      <c r="G857" s="174"/>
      <c r="H857" s="174"/>
      <c r="I857" s="248"/>
      <c r="J857" s="174"/>
      <c r="K857" s="174"/>
      <c r="L857" s="174"/>
      <c r="M857" s="244" t="n">
        <v>85600</v>
      </c>
      <c r="N857" s="244"/>
      <c r="O857" s="244"/>
      <c r="P857" s="244"/>
      <c r="Q857" s="247"/>
      <c r="R857" s="247"/>
      <c r="S857" s="247"/>
      <c r="T857" s="247"/>
      <c r="U857" s="247"/>
    </row>
    <row r="858" customFormat="false" ht="15.75" hidden="false" customHeight="false" outlineLevel="0" collapsed="false">
      <c r="A858" s="174"/>
      <c r="B858" s="174"/>
      <c r="C858" s="174"/>
      <c r="D858" s="240" t="n">
        <v>858</v>
      </c>
      <c r="E858" s="174"/>
      <c r="F858" s="240" t="n">
        <v>8620</v>
      </c>
      <c r="G858" s="174"/>
      <c r="H858" s="174"/>
      <c r="I858" s="248"/>
      <c r="J858" s="174"/>
      <c r="K858" s="174"/>
      <c r="L858" s="174"/>
      <c r="M858" s="244" t="n">
        <v>85700</v>
      </c>
      <c r="N858" s="244"/>
      <c r="O858" s="244"/>
      <c r="P858" s="244"/>
      <c r="Q858" s="247"/>
      <c r="R858" s="247"/>
      <c r="S858" s="247"/>
      <c r="T858" s="247"/>
      <c r="U858" s="247"/>
    </row>
    <row r="859" customFormat="false" ht="15.75" hidden="false" customHeight="false" outlineLevel="0" collapsed="false">
      <c r="A859" s="174"/>
      <c r="B859" s="174"/>
      <c r="C859" s="174"/>
      <c r="D859" s="240" t="n">
        <v>859</v>
      </c>
      <c r="E859" s="174"/>
      <c r="F859" s="240" t="n">
        <v>8630</v>
      </c>
      <c r="G859" s="174"/>
      <c r="H859" s="174"/>
      <c r="I859" s="248"/>
      <c r="J859" s="174"/>
      <c r="K859" s="174"/>
      <c r="L859" s="174"/>
      <c r="M859" s="244" t="n">
        <v>85800</v>
      </c>
      <c r="N859" s="244"/>
      <c r="O859" s="244"/>
      <c r="P859" s="244"/>
      <c r="Q859" s="247"/>
      <c r="R859" s="247"/>
      <c r="S859" s="247"/>
      <c r="T859" s="247"/>
      <c r="U859" s="247"/>
    </row>
    <row r="860" customFormat="false" ht="15.75" hidden="false" customHeight="false" outlineLevel="0" collapsed="false">
      <c r="A860" s="174"/>
      <c r="B860" s="174"/>
      <c r="C860" s="174"/>
      <c r="D860" s="240" t="n">
        <v>860</v>
      </c>
      <c r="E860" s="174"/>
      <c r="F860" s="240" t="n">
        <v>8640</v>
      </c>
      <c r="G860" s="174"/>
      <c r="H860" s="174"/>
      <c r="I860" s="248"/>
      <c r="J860" s="174"/>
      <c r="K860" s="174"/>
      <c r="L860" s="174"/>
      <c r="M860" s="244" t="n">
        <v>85900</v>
      </c>
      <c r="N860" s="244"/>
      <c r="O860" s="244"/>
      <c r="P860" s="244"/>
      <c r="Q860" s="247"/>
      <c r="R860" s="247"/>
      <c r="S860" s="247"/>
      <c r="T860" s="247"/>
      <c r="U860" s="247"/>
    </row>
    <row r="861" customFormat="false" ht="15.75" hidden="false" customHeight="false" outlineLevel="0" collapsed="false">
      <c r="A861" s="174"/>
      <c r="B861" s="174"/>
      <c r="C861" s="174"/>
      <c r="D861" s="240" t="n">
        <v>861</v>
      </c>
      <c r="E861" s="174"/>
      <c r="F861" s="240" t="n">
        <v>8650</v>
      </c>
      <c r="G861" s="174"/>
      <c r="H861" s="174"/>
      <c r="I861" s="248"/>
      <c r="J861" s="174"/>
      <c r="K861" s="174"/>
      <c r="L861" s="174"/>
      <c r="M861" s="244" t="n">
        <v>86000</v>
      </c>
      <c r="N861" s="244"/>
      <c r="O861" s="244"/>
      <c r="P861" s="244"/>
      <c r="Q861" s="247"/>
      <c r="R861" s="247"/>
      <c r="S861" s="247"/>
      <c r="T861" s="247"/>
      <c r="U861" s="247"/>
    </row>
    <row r="862" customFormat="false" ht="15.75" hidden="false" customHeight="false" outlineLevel="0" collapsed="false">
      <c r="A862" s="174"/>
      <c r="B862" s="174"/>
      <c r="C862" s="174"/>
      <c r="D862" s="240" t="n">
        <v>862</v>
      </c>
      <c r="E862" s="174"/>
      <c r="F862" s="240" t="n">
        <v>8660</v>
      </c>
      <c r="G862" s="174"/>
      <c r="H862" s="174"/>
      <c r="I862" s="248"/>
      <c r="J862" s="174"/>
      <c r="K862" s="174"/>
      <c r="L862" s="174"/>
      <c r="M862" s="244" t="n">
        <v>86100</v>
      </c>
      <c r="N862" s="244"/>
      <c r="O862" s="244"/>
      <c r="P862" s="244"/>
      <c r="Q862" s="247"/>
      <c r="R862" s="247"/>
      <c r="S862" s="247"/>
      <c r="T862" s="247"/>
      <c r="U862" s="247"/>
    </row>
    <row r="863" customFormat="false" ht="15.75" hidden="false" customHeight="false" outlineLevel="0" collapsed="false">
      <c r="A863" s="174"/>
      <c r="B863" s="174"/>
      <c r="C863" s="174"/>
      <c r="D863" s="240" t="n">
        <v>863</v>
      </c>
      <c r="E863" s="174"/>
      <c r="F863" s="240" t="n">
        <v>8670</v>
      </c>
      <c r="G863" s="174"/>
      <c r="H863" s="174"/>
      <c r="I863" s="248"/>
      <c r="J863" s="174"/>
      <c r="K863" s="174"/>
      <c r="L863" s="174"/>
      <c r="M863" s="244" t="n">
        <v>86200</v>
      </c>
      <c r="N863" s="244"/>
      <c r="O863" s="244"/>
      <c r="P863" s="244"/>
      <c r="Q863" s="247"/>
      <c r="R863" s="247"/>
      <c r="S863" s="247"/>
      <c r="T863" s="247"/>
      <c r="U863" s="247"/>
    </row>
    <row r="864" customFormat="false" ht="15.75" hidden="false" customHeight="false" outlineLevel="0" collapsed="false">
      <c r="A864" s="174"/>
      <c r="B864" s="174"/>
      <c r="C864" s="174"/>
      <c r="D864" s="240" t="n">
        <v>864</v>
      </c>
      <c r="E864" s="174"/>
      <c r="F864" s="240" t="n">
        <v>8680</v>
      </c>
      <c r="G864" s="174"/>
      <c r="H864" s="174"/>
      <c r="I864" s="248"/>
      <c r="J864" s="174"/>
      <c r="K864" s="174"/>
      <c r="L864" s="174"/>
      <c r="M864" s="244" t="n">
        <v>86300</v>
      </c>
      <c r="N864" s="244"/>
      <c r="O864" s="244"/>
      <c r="P864" s="244"/>
      <c r="Q864" s="247"/>
      <c r="R864" s="247"/>
      <c r="S864" s="247"/>
      <c r="T864" s="247"/>
      <c r="U864" s="247"/>
    </row>
    <row r="865" customFormat="false" ht="15.75" hidden="false" customHeight="false" outlineLevel="0" collapsed="false">
      <c r="A865" s="174"/>
      <c r="B865" s="174"/>
      <c r="C865" s="174"/>
      <c r="D865" s="240" t="n">
        <v>865</v>
      </c>
      <c r="E865" s="174"/>
      <c r="F865" s="240" t="n">
        <v>8690</v>
      </c>
      <c r="G865" s="174"/>
      <c r="H865" s="174"/>
      <c r="I865" s="248"/>
      <c r="J865" s="174"/>
      <c r="K865" s="174"/>
      <c r="L865" s="174"/>
      <c r="M865" s="244" t="n">
        <v>86400</v>
      </c>
      <c r="N865" s="244"/>
      <c r="O865" s="244"/>
      <c r="P865" s="244"/>
      <c r="Q865" s="247"/>
      <c r="R865" s="247"/>
      <c r="S865" s="247"/>
      <c r="T865" s="247"/>
      <c r="U865" s="247"/>
    </row>
    <row r="866" customFormat="false" ht="15.75" hidden="false" customHeight="false" outlineLevel="0" collapsed="false">
      <c r="A866" s="174"/>
      <c r="B866" s="174"/>
      <c r="C866" s="174"/>
      <c r="D866" s="240" t="n">
        <v>866</v>
      </c>
      <c r="E866" s="174"/>
      <c r="F866" s="240" t="n">
        <v>8700</v>
      </c>
      <c r="G866" s="174"/>
      <c r="H866" s="174"/>
      <c r="I866" s="248"/>
      <c r="J866" s="174"/>
      <c r="K866" s="174"/>
      <c r="L866" s="174"/>
      <c r="M866" s="244" t="n">
        <v>86500</v>
      </c>
      <c r="N866" s="244"/>
      <c r="O866" s="244"/>
      <c r="P866" s="244"/>
      <c r="Q866" s="247"/>
      <c r="R866" s="247"/>
      <c r="S866" s="247"/>
      <c r="T866" s="247"/>
      <c r="U866" s="247"/>
    </row>
    <row r="867" customFormat="false" ht="15.75" hidden="false" customHeight="false" outlineLevel="0" collapsed="false">
      <c r="A867" s="174"/>
      <c r="B867" s="174"/>
      <c r="C867" s="174"/>
      <c r="D867" s="240" t="n">
        <v>867</v>
      </c>
      <c r="E867" s="174"/>
      <c r="F867" s="240" t="n">
        <v>8710</v>
      </c>
      <c r="G867" s="174"/>
      <c r="H867" s="174"/>
      <c r="I867" s="248"/>
      <c r="J867" s="174"/>
      <c r="K867" s="174"/>
      <c r="L867" s="174"/>
      <c r="M867" s="244" t="n">
        <v>86600</v>
      </c>
      <c r="N867" s="244"/>
      <c r="O867" s="244"/>
      <c r="P867" s="244"/>
      <c r="Q867" s="247"/>
      <c r="R867" s="247"/>
      <c r="S867" s="247"/>
      <c r="T867" s="247"/>
      <c r="U867" s="247"/>
    </row>
    <row r="868" customFormat="false" ht="15.75" hidden="false" customHeight="false" outlineLevel="0" collapsed="false">
      <c r="A868" s="174"/>
      <c r="B868" s="174"/>
      <c r="C868" s="174"/>
      <c r="D868" s="240" t="n">
        <v>868</v>
      </c>
      <c r="E868" s="174"/>
      <c r="F868" s="240" t="n">
        <v>8720</v>
      </c>
      <c r="G868" s="174"/>
      <c r="H868" s="174"/>
      <c r="I868" s="248"/>
      <c r="J868" s="174"/>
      <c r="K868" s="174"/>
      <c r="L868" s="174"/>
      <c r="M868" s="244" t="n">
        <v>86700</v>
      </c>
      <c r="N868" s="244"/>
      <c r="O868" s="244"/>
      <c r="P868" s="244"/>
      <c r="Q868" s="247"/>
      <c r="R868" s="247"/>
      <c r="S868" s="247"/>
      <c r="T868" s="247"/>
      <c r="U868" s="247"/>
    </row>
    <row r="869" customFormat="false" ht="15.75" hidden="false" customHeight="false" outlineLevel="0" collapsed="false">
      <c r="A869" s="174"/>
      <c r="B869" s="174"/>
      <c r="C869" s="174"/>
      <c r="D869" s="240" t="n">
        <v>869</v>
      </c>
      <c r="E869" s="174"/>
      <c r="F869" s="240" t="n">
        <v>8730</v>
      </c>
      <c r="G869" s="174"/>
      <c r="H869" s="174"/>
      <c r="I869" s="248"/>
      <c r="J869" s="174"/>
      <c r="K869" s="174"/>
      <c r="L869" s="174"/>
      <c r="M869" s="244" t="n">
        <v>86800</v>
      </c>
      <c r="N869" s="244"/>
      <c r="O869" s="244"/>
      <c r="P869" s="244"/>
      <c r="Q869" s="247"/>
      <c r="R869" s="247"/>
      <c r="S869" s="247"/>
      <c r="T869" s="247"/>
      <c r="U869" s="247"/>
    </row>
    <row r="870" customFormat="false" ht="15.75" hidden="false" customHeight="false" outlineLevel="0" collapsed="false">
      <c r="A870" s="174"/>
      <c r="B870" s="174"/>
      <c r="C870" s="174"/>
      <c r="D870" s="240" t="n">
        <v>870</v>
      </c>
      <c r="E870" s="174"/>
      <c r="F870" s="240" t="n">
        <v>8740</v>
      </c>
      <c r="G870" s="174"/>
      <c r="H870" s="174"/>
      <c r="I870" s="248"/>
      <c r="J870" s="174"/>
      <c r="K870" s="174"/>
      <c r="L870" s="174"/>
      <c r="M870" s="244" t="n">
        <v>86900</v>
      </c>
      <c r="N870" s="244"/>
      <c r="O870" s="244"/>
      <c r="P870" s="244"/>
      <c r="Q870" s="247"/>
      <c r="R870" s="247"/>
      <c r="S870" s="247"/>
      <c r="T870" s="247"/>
      <c r="U870" s="247"/>
    </row>
    <row r="871" customFormat="false" ht="15.75" hidden="false" customHeight="false" outlineLevel="0" collapsed="false">
      <c r="A871" s="174"/>
      <c r="B871" s="174"/>
      <c r="C871" s="174"/>
      <c r="D871" s="240" t="n">
        <v>871</v>
      </c>
      <c r="E871" s="174"/>
      <c r="F871" s="240" t="n">
        <v>8750</v>
      </c>
      <c r="G871" s="174"/>
      <c r="H871" s="174"/>
      <c r="I871" s="248"/>
      <c r="J871" s="174"/>
      <c r="K871" s="174"/>
      <c r="L871" s="174"/>
      <c r="M871" s="244" t="n">
        <v>87000</v>
      </c>
      <c r="N871" s="244"/>
      <c r="O871" s="244"/>
      <c r="P871" s="244"/>
      <c r="Q871" s="247"/>
      <c r="R871" s="247"/>
      <c r="S871" s="247"/>
      <c r="T871" s="247"/>
      <c r="U871" s="247"/>
    </row>
    <row r="872" customFormat="false" ht="15.75" hidden="false" customHeight="false" outlineLevel="0" collapsed="false">
      <c r="A872" s="174"/>
      <c r="B872" s="174"/>
      <c r="C872" s="174"/>
      <c r="D872" s="240" t="n">
        <v>872</v>
      </c>
      <c r="E872" s="174"/>
      <c r="F872" s="240" t="n">
        <v>8760</v>
      </c>
      <c r="G872" s="174"/>
      <c r="H872" s="174"/>
      <c r="I872" s="248"/>
      <c r="J872" s="174"/>
      <c r="K872" s="174"/>
      <c r="L872" s="174"/>
      <c r="M872" s="244" t="n">
        <v>87100</v>
      </c>
      <c r="N872" s="244"/>
      <c r="O872" s="244"/>
      <c r="P872" s="244"/>
      <c r="Q872" s="247"/>
      <c r="R872" s="247"/>
      <c r="S872" s="247"/>
      <c r="T872" s="247"/>
      <c r="U872" s="247"/>
    </row>
    <row r="873" customFormat="false" ht="15.75" hidden="false" customHeight="false" outlineLevel="0" collapsed="false">
      <c r="A873" s="174"/>
      <c r="B873" s="174"/>
      <c r="C873" s="174"/>
      <c r="D873" s="240" t="n">
        <v>873</v>
      </c>
      <c r="E873" s="174"/>
      <c r="F873" s="240" t="n">
        <v>8770</v>
      </c>
      <c r="G873" s="174"/>
      <c r="H873" s="174"/>
      <c r="I873" s="248"/>
      <c r="J873" s="174"/>
      <c r="K873" s="174"/>
      <c r="L873" s="174"/>
      <c r="M873" s="244" t="n">
        <v>87200</v>
      </c>
      <c r="N873" s="244"/>
      <c r="O873" s="244"/>
      <c r="P873" s="244"/>
      <c r="Q873" s="247"/>
      <c r="R873" s="247"/>
      <c r="S873" s="247"/>
      <c r="T873" s="247"/>
      <c r="U873" s="247"/>
    </row>
    <row r="874" customFormat="false" ht="15.75" hidden="false" customHeight="false" outlineLevel="0" collapsed="false">
      <c r="A874" s="174"/>
      <c r="B874" s="174"/>
      <c r="C874" s="174"/>
      <c r="D874" s="240" t="n">
        <v>874</v>
      </c>
      <c r="E874" s="174"/>
      <c r="F874" s="240" t="n">
        <v>8780</v>
      </c>
      <c r="G874" s="174"/>
      <c r="H874" s="174"/>
      <c r="I874" s="248"/>
      <c r="J874" s="174"/>
      <c r="K874" s="174"/>
      <c r="L874" s="174"/>
      <c r="M874" s="244" t="n">
        <v>87300</v>
      </c>
      <c r="N874" s="244"/>
      <c r="O874" s="244"/>
      <c r="P874" s="244"/>
      <c r="Q874" s="247"/>
      <c r="R874" s="247"/>
      <c r="S874" s="247"/>
      <c r="T874" s="247"/>
      <c r="U874" s="247"/>
    </row>
    <row r="875" customFormat="false" ht="15.75" hidden="false" customHeight="false" outlineLevel="0" collapsed="false">
      <c r="A875" s="174"/>
      <c r="B875" s="174"/>
      <c r="C875" s="174"/>
      <c r="D875" s="240" t="n">
        <v>875</v>
      </c>
      <c r="E875" s="174"/>
      <c r="F875" s="240" t="n">
        <v>8790</v>
      </c>
      <c r="G875" s="174"/>
      <c r="H875" s="174"/>
      <c r="I875" s="248"/>
      <c r="J875" s="174"/>
      <c r="K875" s="174"/>
      <c r="L875" s="174"/>
      <c r="M875" s="244" t="n">
        <v>87400</v>
      </c>
      <c r="N875" s="244"/>
      <c r="O875" s="244"/>
      <c r="P875" s="244"/>
      <c r="Q875" s="247"/>
      <c r="R875" s="247"/>
      <c r="S875" s="247"/>
      <c r="T875" s="247"/>
      <c r="U875" s="247"/>
    </row>
    <row r="876" customFormat="false" ht="15.75" hidden="false" customHeight="false" outlineLevel="0" collapsed="false">
      <c r="A876" s="174"/>
      <c r="B876" s="174"/>
      <c r="C876" s="174"/>
      <c r="D876" s="240" t="n">
        <v>876</v>
      </c>
      <c r="E876" s="174"/>
      <c r="F876" s="240" t="n">
        <v>8800</v>
      </c>
      <c r="G876" s="174"/>
      <c r="H876" s="174"/>
      <c r="I876" s="248"/>
      <c r="J876" s="174"/>
      <c r="K876" s="174"/>
      <c r="L876" s="174"/>
      <c r="M876" s="244" t="n">
        <v>87500</v>
      </c>
      <c r="N876" s="244"/>
      <c r="O876" s="244"/>
      <c r="P876" s="244"/>
      <c r="Q876" s="247"/>
      <c r="R876" s="247"/>
      <c r="S876" s="247"/>
      <c r="T876" s="247"/>
      <c r="U876" s="247"/>
    </row>
    <row r="877" customFormat="false" ht="15.75" hidden="false" customHeight="false" outlineLevel="0" collapsed="false">
      <c r="A877" s="174"/>
      <c r="B877" s="174"/>
      <c r="C877" s="174"/>
      <c r="D877" s="240" t="n">
        <v>877</v>
      </c>
      <c r="E877" s="174"/>
      <c r="F877" s="240" t="n">
        <v>8810</v>
      </c>
      <c r="G877" s="174"/>
      <c r="H877" s="174"/>
      <c r="I877" s="248"/>
      <c r="J877" s="174"/>
      <c r="K877" s="174"/>
      <c r="L877" s="174"/>
      <c r="M877" s="244" t="n">
        <v>87600</v>
      </c>
      <c r="N877" s="244"/>
      <c r="O877" s="244"/>
      <c r="P877" s="244"/>
      <c r="Q877" s="247"/>
      <c r="R877" s="247"/>
      <c r="S877" s="247"/>
      <c r="T877" s="247"/>
      <c r="U877" s="247"/>
    </row>
    <row r="878" customFormat="false" ht="15.75" hidden="false" customHeight="false" outlineLevel="0" collapsed="false">
      <c r="A878" s="174"/>
      <c r="B878" s="174"/>
      <c r="C878" s="174"/>
      <c r="D878" s="240" t="n">
        <v>878</v>
      </c>
      <c r="E878" s="174"/>
      <c r="F878" s="240" t="n">
        <v>8820</v>
      </c>
      <c r="G878" s="174"/>
      <c r="H878" s="174"/>
      <c r="I878" s="248"/>
      <c r="J878" s="174"/>
      <c r="K878" s="174"/>
      <c r="L878" s="174"/>
      <c r="M878" s="244" t="n">
        <v>87700</v>
      </c>
      <c r="N878" s="244"/>
      <c r="O878" s="244"/>
      <c r="P878" s="244"/>
      <c r="Q878" s="247"/>
      <c r="R878" s="247"/>
      <c r="S878" s="247"/>
      <c r="T878" s="247"/>
      <c r="U878" s="247"/>
    </row>
    <row r="879" customFormat="false" ht="15.75" hidden="false" customHeight="false" outlineLevel="0" collapsed="false">
      <c r="A879" s="174"/>
      <c r="B879" s="174"/>
      <c r="C879" s="174"/>
      <c r="D879" s="240" t="n">
        <v>879</v>
      </c>
      <c r="E879" s="174"/>
      <c r="F879" s="240" t="n">
        <v>8830</v>
      </c>
      <c r="G879" s="174"/>
      <c r="H879" s="174"/>
      <c r="I879" s="248"/>
      <c r="J879" s="174"/>
      <c r="K879" s="174"/>
      <c r="L879" s="174"/>
      <c r="M879" s="244" t="n">
        <v>87800</v>
      </c>
      <c r="N879" s="244"/>
      <c r="O879" s="244"/>
      <c r="P879" s="244"/>
      <c r="Q879" s="247"/>
      <c r="R879" s="247"/>
      <c r="S879" s="247"/>
      <c r="T879" s="247"/>
      <c r="U879" s="247"/>
    </row>
    <row r="880" customFormat="false" ht="15.75" hidden="false" customHeight="false" outlineLevel="0" collapsed="false">
      <c r="A880" s="174"/>
      <c r="B880" s="174"/>
      <c r="C880" s="174"/>
      <c r="D880" s="240" t="n">
        <v>880</v>
      </c>
      <c r="E880" s="174"/>
      <c r="F880" s="240" t="n">
        <v>8840</v>
      </c>
      <c r="G880" s="174"/>
      <c r="H880" s="174"/>
      <c r="I880" s="248"/>
      <c r="J880" s="174"/>
      <c r="K880" s="174"/>
      <c r="L880" s="174"/>
      <c r="M880" s="244" t="n">
        <v>87900</v>
      </c>
      <c r="N880" s="244"/>
      <c r="O880" s="244"/>
      <c r="P880" s="244"/>
      <c r="Q880" s="247"/>
      <c r="R880" s="247"/>
      <c r="S880" s="247"/>
      <c r="T880" s="247"/>
      <c r="U880" s="247"/>
    </row>
    <row r="881" customFormat="false" ht="15.75" hidden="false" customHeight="false" outlineLevel="0" collapsed="false">
      <c r="A881" s="174"/>
      <c r="B881" s="174"/>
      <c r="C881" s="174"/>
      <c r="D881" s="240" t="n">
        <v>881</v>
      </c>
      <c r="E881" s="174"/>
      <c r="F881" s="240" t="n">
        <v>8850</v>
      </c>
      <c r="G881" s="174"/>
      <c r="H881" s="174"/>
      <c r="I881" s="248"/>
      <c r="J881" s="174"/>
      <c r="K881" s="174"/>
      <c r="L881" s="174"/>
      <c r="M881" s="244" t="n">
        <v>88000</v>
      </c>
      <c r="N881" s="244"/>
      <c r="O881" s="244"/>
      <c r="P881" s="244"/>
      <c r="Q881" s="247"/>
      <c r="R881" s="247"/>
      <c r="S881" s="247"/>
      <c r="T881" s="247"/>
      <c r="U881" s="247"/>
    </row>
    <row r="882" customFormat="false" ht="15.75" hidden="false" customHeight="false" outlineLevel="0" collapsed="false">
      <c r="A882" s="174"/>
      <c r="B882" s="174"/>
      <c r="C882" s="174"/>
      <c r="D882" s="240" t="n">
        <v>882</v>
      </c>
      <c r="E882" s="174"/>
      <c r="F882" s="240" t="n">
        <v>8860</v>
      </c>
      <c r="G882" s="174"/>
      <c r="H882" s="174"/>
      <c r="I882" s="248"/>
      <c r="J882" s="174"/>
      <c r="K882" s="174"/>
      <c r="L882" s="174"/>
      <c r="M882" s="244" t="n">
        <v>88100</v>
      </c>
      <c r="N882" s="244"/>
      <c r="O882" s="244"/>
      <c r="P882" s="244"/>
      <c r="Q882" s="247"/>
      <c r="R882" s="247"/>
      <c r="S882" s="247"/>
      <c r="T882" s="247"/>
      <c r="U882" s="247"/>
    </row>
    <row r="883" customFormat="false" ht="15.75" hidden="false" customHeight="false" outlineLevel="0" collapsed="false">
      <c r="A883" s="174"/>
      <c r="B883" s="174"/>
      <c r="C883" s="174"/>
      <c r="D883" s="240" t="n">
        <v>883</v>
      </c>
      <c r="E883" s="174"/>
      <c r="F883" s="240" t="n">
        <v>8870</v>
      </c>
      <c r="G883" s="174"/>
      <c r="H883" s="174"/>
      <c r="I883" s="248"/>
      <c r="J883" s="174"/>
      <c r="K883" s="174"/>
      <c r="L883" s="174"/>
      <c r="M883" s="244" t="n">
        <v>88200</v>
      </c>
      <c r="N883" s="244"/>
      <c r="O883" s="244"/>
      <c r="P883" s="244"/>
      <c r="Q883" s="247"/>
      <c r="R883" s="247"/>
      <c r="S883" s="247"/>
      <c r="T883" s="247"/>
      <c r="U883" s="247"/>
    </row>
    <row r="884" customFormat="false" ht="15.75" hidden="false" customHeight="false" outlineLevel="0" collapsed="false">
      <c r="A884" s="174"/>
      <c r="B884" s="174"/>
      <c r="C884" s="174"/>
      <c r="D884" s="240" t="n">
        <v>884</v>
      </c>
      <c r="E884" s="174"/>
      <c r="F884" s="240" t="n">
        <v>8880</v>
      </c>
      <c r="G884" s="174"/>
      <c r="H884" s="174"/>
      <c r="I884" s="248"/>
      <c r="J884" s="174"/>
      <c r="K884" s="174"/>
      <c r="L884" s="174"/>
      <c r="M884" s="244" t="n">
        <v>88300</v>
      </c>
      <c r="N884" s="244"/>
      <c r="O884" s="244"/>
      <c r="P884" s="244"/>
      <c r="Q884" s="247"/>
      <c r="R884" s="247"/>
      <c r="S884" s="247"/>
      <c r="T884" s="247"/>
      <c r="U884" s="247"/>
    </row>
    <row r="885" customFormat="false" ht="15.75" hidden="false" customHeight="false" outlineLevel="0" collapsed="false">
      <c r="A885" s="174"/>
      <c r="B885" s="174"/>
      <c r="C885" s="174"/>
      <c r="D885" s="240" t="n">
        <v>885</v>
      </c>
      <c r="E885" s="174"/>
      <c r="F885" s="240" t="n">
        <v>8890</v>
      </c>
      <c r="G885" s="174"/>
      <c r="H885" s="174"/>
      <c r="I885" s="248"/>
      <c r="J885" s="174"/>
      <c r="K885" s="174"/>
      <c r="L885" s="174"/>
      <c r="M885" s="244" t="n">
        <v>88400</v>
      </c>
      <c r="N885" s="244"/>
      <c r="O885" s="244"/>
      <c r="P885" s="244"/>
      <c r="Q885" s="247"/>
      <c r="R885" s="247"/>
      <c r="S885" s="247"/>
      <c r="T885" s="247"/>
      <c r="U885" s="247"/>
    </row>
    <row r="886" customFormat="false" ht="15.75" hidden="false" customHeight="false" outlineLevel="0" collapsed="false">
      <c r="A886" s="174"/>
      <c r="B886" s="174"/>
      <c r="C886" s="174"/>
      <c r="D886" s="240" t="n">
        <v>886</v>
      </c>
      <c r="E886" s="174"/>
      <c r="F886" s="240" t="n">
        <v>8900</v>
      </c>
      <c r="G886" s="174"/>
      <c r="H886" s="174"/>
      <c r="I886" s="248"/>
      <c r="J886" s="174"/>
      <c r="K886" s="174"/>
      <c r="L886" s="174"/>
      <c r="M886" s="244" t="n">
        <v>88500</v>
      </c>
      <c r="N886" s="244"/>
      <c r="O886" s="244"/>
      <c r="P886" s="244"/>
      <c r="Q886" s="247"/>
      <c r="R886" s="247"/>
      <c r="S886" s="247"/>
      <c r="T886" s="247"/>
      <c r="U886" s="247"/>
    </row>
    <row r="887" customFormat="false" ht="15.75" hidden="false" customHeight="false" outlineLevel="0" collapsed="false">
      <c r="A887" s="174"/>
      <c r="B887" s="174"/>
      <c r="C887" s="174"/>
      <c r="D887" s="240" t="n">
        <v>887</v>
      </c>
      <c r="E887" s="174"/>
      <c r="F887" s="240" t="n">
        <v>8910</v>
      </c>
      <c r="G887" s="174"/>
      <c r="H887" s="174"/>
      <c r="I887" s="248"/>
      <c r="J887" s="174"/>
      <c r="K887" s="174"/>
      <c r="L887" s="174"/>
      <c r="M887" s="244" t="n">
        <v>88600</v>
      </c>
      <c r="N887" s="244"/>
      <c r="O887" s="244"/>
      <c r="P887" s="244"/>
      <c r="Q887" s="247"/>
      <c r="R887" s="247"/>
      <c r="S887" s="247"/>
      <c r="T887" s="247"/>
      <c r="U887" s="247"/>
    </row>
    <row r="888" customFormat="false" ht="15.75" hidden="false" customHeight="false" outlineLevel="0" collapsed="false">
      <c r="A888" s="174"/>
      <c r="B888" s="174"/>
      <c r="C888" s="174"/>
      <c r="D888" s="240" t="n">
        <v>888</v>
      </c>
      <c r="E888" s="174"/>
      <c r="F888" s="240" t="n">
        <v>8920</v>
      </c>
      <c r="G888" s="174"/>
      <c r="H888" s="174"/>
      <c r="I888" s="248"/>
      <c r="J888" s="174"/>
      <c r="K888" s="174"/>
      <c r="L888" s="174"/>
      <c r="M888" s="244" t="n">
        <v>88700</v>
      </c>
      <c r="N888" s="244"/>
      <c r="O888" s="244"/>
      <c r="P888" s="244"/>
      <c r="Q888" s="247"/>
      <c r="R888" s="247"/>
      <c r="S888" s="247"/>
      <c r="T888" s="247"/>
      <c r="U888" s="247"/>
    </row>
    <row r="889" customFormat="false" ht="15.75" hidden="false" customHeight="false" outlineLevel="0" collapsed="false">
      <c r="A889" s="174"/>
      <c r="B889" s="174"/>
      <c r="C889" s="174"/>
      <c r="D889" s="240" t="n">
        <v>889</v>
      </c>
      <c r="E889" s="174"/>
      <c r="F889" s="240" t="n">
        <v>8930</v>
      </c>
      <c r="G889" s="174"/>
      <c r="H889" s="174"/>
      <c r="I889" s="248"/>
      <c r="J889" s="174"/>
      <c r="K889" s="174"/>
      <c r="L889" s="174"/>
      <c r="M889" s="244" t="n">
        <v>88800</v>
      </c>
      <c r="N889" s="244"/>
      <c r="O889" s="244"/>
      <c r="P889" s="244"/>
      <c r="Q889" s="247"/>
      <c r="R889" s="247"/>
      <c r="S889" s="247"/>
      <c r="T889" s="247"/>
      <c r="U889" s="247"/>
    </row>
    <row r="890" customFormat="false" ht="15.75" hidden="false" customHeight="false" outlineLevel="0" collapsed="false">
      <c r="A890" s="174"/>
      <c r="B890" s="174"/>
      <c r="C890" s="174"/>
      <c r="D890" s="240" t="n">
        <v>890</v>
      </c>
      <c r="E890" s="174"/>
      <c r="F890" s="240" t="n">
        <v>8940</v>
      </c>
      <c r="G890" s="174"/>
      <c r="H890" s="174"/>
      <c r="I890" s="248"/>
      <c r="J890" s="174"/>
      <c r="K890" s="174"/>
      <c r="L890" s="174"/>
      <c r="M890" s="244" t="n">
        <v>88900</v>
      </c>
      <c r="N890" s="244"/>
      <c r="O890" s="244"/>
      <c r="P890" s="244"/>
      <c r="Q890" s="247"/>
      <c r="R890" s="247"/>
      <c r="S890" s="247"/>
      <c r="T890" s="247"/>
      <c r="U890" s="247"/>
    </row>
    <row r="891" customFormat="false" ht="15.75" hidden="false" customHeight="false" outlineLevel="0" collapsed="false">
      <c r="A891" s="174"/>
      <c r="B891" s="174"/>
      <c r="C891" s="174"/>
      <c r="D891" s="240" t="n">
        <v>891</v>
      </c>
      <c r="E891" s="174"/>
      <c r="F891" s="240" t="n">
        <v>8950</v>
      </c>
      <c r="G891" s="174"/>
      <c r="H891" s="174"/>
      <c r="I891" s="248"/>
      <c r="J891" s="174"/>
      <c r="K891" s="174"/>
      <c r="L891" s="174"/>
      <c r="M891" s="244" t="n">
        <v>89000</v>
      </c>
      <c r="N891" s="244"/>
      <c r="O891" s="244"/>
      <c r="P891" s="244"/>
      <c r="Q891" s="247"/>
      <c r="R891" s="247"/>
      <c r="S891" s="247"/>
      <c r="T891" s="247"/>
      <c r="U891" s="247"/>
    </row>
    <row r="892" customFormat="false" ht="15.75" hidden="false" customHeight="false" outlineLevel="0" collapsed="false">
      <c r="A892" s="174"/>
      <c r="B892" s="174"/>
      <c r="C892" s="174"/>
      <c r="D892" s="240" t="n">
        <v>892</v>
      </c>
      <c r="E892" s="174"/>
      <c r="F892" s="240" t="n">
        <v>8960</v>
      </c>
      <c r="G892" s="174"/>
      <c r="H892" s="174"/>
      <c r="I892" s="248"/>
      <c r="J892" s="174"/>
      <c r="K892" s="174"/>
      <c r="L892" s="174"/>
      <c r="M892" s="244" t="n">
        <v>89100</v>
      </c>
      <c r="N892" s="244"/>
      <c r="O892" s="244"/>
      <c r="P892" s="244"/>
      <c r="Q892" s="247"/>
      <c r="R892" s="247"/>
      <c r="S892" s="247"/>
      <c r="T892" s="247"/>
      <c r="U892" s="247"/>
    </row>
    <row r="893" customFormat="false" ht="15.75" hidden="false" customHeight="false" outlineLevel="0" collapsed="false">
      <c r="A893" s="174"/>
      <c r="B893" s="174"/>
      <c r="C893" s="174"/>
      <c r="D893" s="240" t="n">
        <v>893</v>
      </c>
      <c r="E893" s="174"/>
      <c r="F893" s="240" t="n">
        <v>8970</v>
      </c>
      <c r="G893" s="174"/>
      <c r="H893" s="174"/>
      <c r="I893" s="248"/>
      <c r="J893" s="174"/>
      <c r="K893" s="174"/>
      <c r="L893" s="174"/>
      <c r="M893" s="244" t="n">
        <v>89200</v>
      </c>
      <c r="N893" s="244"/>
      <c r="O893" s="244"/>
      <c r="P893" s="244"/>
      <c r="Q893" s="247"/>
      <c r="R893" s="247"/>
      <c r="S893" s="247"/>
      <c r="T893" s="247"/>
      <c r="U893" s="247"/>
    </row>
    <row r="894" customFormat="false" ht="15.75" hidden="false" customHeight="false" outlineLevel="0" collapsed="false">
      <c r="A894" s="174"/>
      <c r="B894" s="174"/>
      <c r="C894" s="174"/>
      <c r="D894" s="240" t="n">
        <v>894</v>
      </c>
      <c r="E894" s="174"/>
      <c r="F894" s="240" t="n">
        <v>8980</v>
      </c>
      <c r="G894" s="174"/>
      <c r="H894" s="174"/>
      <c r="I894" s="248"/>
      <c r="J894" s="174"/>
      <c r="K894" s="174"/>
      <c r="L894" s="174"/>
      <c r="M894" s="244" t="n">
        <v>89300</v>
      </c>
      <c r="N894" s="244"/>
      <c r="O894" s="244"/>
      <c r="P894" s="244"/>
      <c r="Q894" s="247"/>
      <c r="R894" s="247"/>
      <c r="S894" s="247"/>
      <c r="T894" s="247"/>
      <c r="U894" s="247"/>
    </row>
    <row r="895" customFormat="false" ht="15.75" hidden="false" customHeight="false" outlineLevel="0" collapsed="false">
      <c r="A895" s="174"/>
      <c r="B895" s="174"/>
      <c r="C895" s="174"/>
      <c r="D895" s="240" t="n">
        <v>895</v>
      </c>
      <c r="E895" s="174"/>
      <c r="F895" s="240" t="n">
        <v>8990</v>
      </c>
      <c r="G895" s="174"/>
      <c r="H895" s="174"/>
      <c r="I895" s="248"/>
      <c r="J895" s="174"/>
      <c r="K895" s="174"/>
      <c r="L895" s="174"/>
      <c r="M895" s="244" t="n">
        <v>89400</v>
      </c>
      <c r="N895" s="244"/>
      <c r="O895" s="244"/>
      <c r="P895" s="244"/>
      <c r="Q895" s="247"/>
      <c r="R895" s="247"/>
      <c r="S895" s="247"/>
      <c r="T895" s="247"/>
      <c r="U895" s="247"/>
    </row>
    <row r="896" customFormat="false" ht="15.75" hidden="false" customHeight="false" outlineLevel="0" collapsed="false">
      <c r="A896" s="174"/>
      <c r="B896" s="174"/>
      <c r="C896" s="174"/>
      <c r="D896" s="240" t="n">
        <v>896</v>
      </c>
      <c r="E896" s="174"/>
      <c r="F896" s="240" t="n">
        <v>9000</v>
      </c>
      <c r="G896" s="174"/>
      <c r="H896" s="174"/>
      <c r="I896" s="248"/>
      <c r="J896" s="174"/>
      <c r="K896" s="174"/>
      <c r="L896" s="174"/>
      <c r="M896" s="244" t="n">
        <v>89500</v>
      </c>
      <c r="N896" s="244"/>
      <c r="O896" s="244"/>
      <c r="P896" s="244"/>
      <c r="Q896" s="247"/>
      <c r="R896" s="247"/>
      <c r="S896" s="247"/>
      <c r="T896" s="247"/>
      <c r="U896" s="247"/>
    </row>
    <row r="897" customFormat="false" ht="15.75" hidden="false" customHeight="false" outlineLevel="0" collapsed="false">
      <c r="A897" s="174"/>
      <c r="B897" s="174"/>
      <c r="C897" s="174"/>
      <c r="D897" s="240" t="n">
        <v>897</v>
      </c>
      <c r="E897" s="174"/>
      <c r="F897" s="240" t="n">
        <v>9010</v>
      </c>
      <c r="G897" s="174"/>
      <c r="H897" s="174"/>
      <c r="I897" s="248"/>
      <c r="J897" s="174"/>
      <c r="K897" s="174"/>
      <c r="L897" s="174"/>
      <c r="M897" s="244" t="n">
        <v>89600</v>
      </c>
      <c r="N897" s="244"/>
      <c r="O897" s="244"/>
      <c r="P897" s="244"/>
      <c r="Q897" s="247"/>
      <c r="R897" s="247"/>
      <c r="S897" s="247"/>
      <c r="T897" s="247"/>
      <c r="U897" s="247"/>
    </row>
    <row r="898" customFormat="false" ht="15.75" hidden="false" customHeight="false" outlineLevel="0" collapsed="false">
      <c r="A898" s="174"/>
      <c r="B898" s="174"/>
      <c r="C898" s="174"/>
      <c r="D898" s="240" t="n">
        <v>898</v>
      </c>
      <c r="E898" s="174"/>
      <c r="F898" s="240" t="n">
        <v>9020</v>
      </c>
      <c r="G898" s="174"/>
      <c r="H898" s="174"/>
      <c r="I898" s="248"/>
      <c r="J898" s="174"/>
      <c r="K898" s="174"/>
      <c r="L898" s="174"/>
      <c r="M898" s="244" t="n">
        <v>89700</v>
      </c>
      <c r="N898" s="244"/>
      <c r="O898" s="244"/>
      <c r="P898" s="244"/>
      <c r="Q898" s="247"/>
      <c r="R898" s="247"/>
      <c r="S898" s="247"/>
      <c r="T898" s="247"/>
      <c r="U898" s="247"/>
    </row>
    <row r="899" customFormat="false" ht="15.75" hidden="false" customHeight="false" outlineLevel="0" collapsed="false">
      <c r="A899" s="174"/>
      <c r="B899" s="174"/>
      <c r="C899" s="174"/>
      <c r="D899" s="240" t="n">
        <v>899</v>
      </c>
      <c r="E899" s="174"/>
      <c r="F899" s="240" t="n">
        <v>9030</v>
      </c>
      <c r="G899" s="174"/>
      <c r="H899" s="174"/>
      <c r="I899" s="248"/>
      <c r="J899" s="174"/>
      <c r="K899" s="174"/>
      <c r="L899" s="174"/>
      <c r="M899" s="244" t="n">
        <v>89800</v>
      </c>
      <c r="N899" s="244"/>
      <c r="O899" s="244"/>
      <c r="P899" s="244"/>
      <c r="Q899" s="247"/>
      <c r="R899" s="247"/>
      <c r="S899" s="247"/>
      <c r="T899" s="247"/>
      <c r="U899" s="247"/>
    </row>
    <row r="900" customFormat="false" ht="15.75" hidden="false" customHeight="false" outlineLevel="0" collapsed="false">
      <c r="A900" s="174"/>
      <c r="B900" s="174"/>
      <c r="C900" s="174"/>
      <c r="D900" s="240" t="n">
        <v>900</v>
      </c>
      <c r="E900" s="174"/>
      <c r="F900" s="240" t="n">
        <v>9040</v>
      </c>
      <c r="G900" s="174"/>
      <c r="H900" s="174"/>
      <c r="I900" s="248"/>
      <c r="J900" s="174"/>
      <c r="K900" s="174"/>
      <c r="L900" s="174"/>
      <c r="M900" s="244" t="n">
        <v>89900</v>
      </c>
      <c r="N900" s="244"/>
      <c r="O900" s="244"/>
      <c r="P900" s="244"/>
      <c r="Q900" s="247"/>
      <c r="R900" s="247"/>
      <c r="S900" s="247"/>
      <c r="T900" s="247"/>
      <c r="U900" s="247"/>
    </row>
    <row r="901" customFormat="false" ht="15.75" hidden="false" customHeight="false" outlineLevel="0" collapsed="false">
      <c r="A901" s="174"/>
      <c r="B901" s="174"/>
      <c r="C901" s="174"/>
      <c r="D901" s="240" t="n">
        <v>901</v>
      </c>
      <c r="E901" s="174"/>
      <c r="F901" s="240" t="n">
        <v>9050</v>
      </c>
      <c r="G901" s="174"/>
      <c r="H901" s="174"/>
      <c r="I901" s="248"/>
      <c r="J901" s="174"/>
      <c r="K901" s="174"/>
      <c r="L901" s="174"/>
      <c r="M901" s="244" t="n">
        <v>90000</v>
      </c>
      <c r="N901" s="244"/>
      <c r="O901" s="244"/>
      <c r="P901" s="244"/>
      <c r="Q901" s="247"/>
      <c r="R901" s="247"/>
      <c r="S901" s="247"/>
      <c r="T901" s="247"/>
      <c r="U901" s="247"/>
    </row>
    <row r="902" customFormat="false" ht="15.75" hidden="false" customHeight="false" outlineLevel="0" collapsed="false">
      <c r="A902" s="174"/>
      <c r="B902" s="174"/>
      <c r="C902" s="174"/>
      <c r="D902" s="240" t="n">
        <v>902</v>
      </c>
      <c r="E902" s="174"/>
      <c r="F902" s="240" t="n">
        <v>9060</v>
      </c>
      <c r="G902" s="174"/>
      <c r="H902" s="174"/>
      <c r="I902" s="248"/>
      <c r="J902" s="174"/>
      <c r="K902" s="174"/>
      <c r="L902" s="174"/>
      <c r="M902" s="244" t="n">
        <v>90100</v>
      </c>
      <c r="N902" s="244"/>
      <c r="O902" s="244"/>
      <c r="P902" s="244"/>
      <c r="Q902" s="247"/>
      <c r="R902" s="247"/>
      <c r="S902" s="247"/>
      <c r="T902" s="247"/>
      <c r="U902" s="247"/>
    </row>
    <row r="903" customFormat="false" ht="15.75" hidden="false" customHeight="false" outlineLevel="0" collapsed="false">
      <c r="A903" s="174"/>
      <c r="B903" s="174"/>
      <c r="C903" s="174"/>
      <c r="D903" s="240" t="n">
        <v>903</v>
      </c>
      <c r="E903" s="174"/>
      <c r="F903" s="240" t="n">
        <v>9070</v>
      </c>
      <c r="G903" s="174"/>
      <c r="H903" s="174"/>
      <c r="I903" s="248"/>
      <c r="J903" s="174"/>
      <c r="K903" s="174"/>
      <c r="L903" s="174"/>
      <c r="M903" s="244" t="n">
        <v>90200</v>
      </c>
      <c r="N903" s="244"/>
      <c r="O903" s="244"/>
      <c r="P903" s="244"/>
      <c r="Q903" s="247"/>
      <c r="R903" s="247"/>
      <c r="S903" s="247"/>
      <c r="T903" s="247"/>
      <c r="U903" s="247"/>
    </row>
    <row r="904" customFormat="false" ht="15.75" hidden="false" customHeight="false" outlineLevel="0" collapsed="false">
      <c r="A904" s="174"/>
      <c r="B904" s="174"/>
      <c r="C904" s="174"/>
      <c r="D904" s="240" t="n">
        <v>904</v>
      </c>
      <c r="E904" s="174"/>
      <c r="F904" s="240" t="n">
        <v>9080</v>
      </c>
      <c r="G904" s="174"/>
      <c r="H904" s="174"/>
      <c r="I904" s="248"/>
      <c r="J904" s="174"/>
      <c r="K904" s="174"/>
      <c r="L904" s="174"/>
      <c r="M904" s="244" t="n">
        <v>90300</v>
      </c>
      <c r="N904" s="244"/>
      <c r="O904" s="244"/>
      <c r="P904" s="244"/>
      <c r="Q904" s="247"/>
      <c r="R904" s="247"/>
      <c r="S904" s="247"/>
      <c r="T904" s="247"/>
      <c r="U904" s="247"/>
    </row>
    <row r="905" customFormat="false" ht="15.75" hidden="false" customHeight="false" outlineLevel="0" collapsed="false">
      <c r="A905" s="174"/>
      <c r="B905" s="174"/>
      <c r="C905" s="174"/>
      <c r="D905" s="240" t="n">
        <v>905</v>
      </c>
      <c r="E905" s="174"/>
      <c r="F905" s="240" t="n">
        <v>9090</v>
      </c>
      <c r="G905" s="174"/>
      <c r="H905" s="174"/>
      <c r="I905" s="248"/>
      <c r="J905" s="174"/>
      <c r="K905" s="174"/>
      <c r="L905" s="174"/>
      <c r="M905" s="244" t="n">
        <v>90400</v>
      </c>
      <c r="N905" s="244"/>
      <c r="O905" s="244"/>
      <c r="P905" s="244"/>
      <c r="Q905" s="247"/>
      <c r="R905" s="247"/>
      <c r="S905" s="247"/>
      <c r="T905" s="247"/>
      <c r="U905" s="247"/>
    </row>
    <row r="906" customFormat="false" ht="15.75" hidden="false" customHeight="false" outlineLevel="0" collapsed="false">
      <c r="A906" s="174"/>
      <c r="B906" s="174"/>
      <c r="C906" s="174"/>
      <c r="D906" s="240" t="n">
        <v>906</v>
      </c>
      <c r="E906" s="174"/>
      <c r="F906" s="240" t="n">
        <v>9100</v>
      </c>
      <c r="G906" s="174"/>
      <c r="H906" s="174"/>
      <c r="I906" s="248"/>
      <c r="J906" s="174"/>
      <c r="K906" s="174"/>
      <c r="L906" s="174"/>
      <c r="M906" s="244" t="n">
        <v>90500</v>
      </c>
      <c r="N906" s="244"/>
      <c r="O906" s="244"/>
      <c r="P906" s="244"/>
      <c r="Q906" s="247"/>
      <c r="R906" s="247"/>
      <c r="S906" s="247"/>
      <c r="T906" s="247"/>
      <c r="U906" s="247"/>
    </row>
    <row r="907" customFormat="false" ht="15.75" hidden="false" customHeight="false" outlineLevel="0" collapsed="false">
      <c r="A907" s="174"/>
      <c r="B907" s="174"/>
      <c r="C907" s="174"/>
      <c r="D907" s="240" t="n">
        <v>907</v>
      </c>
      <c r="E907" s="174"/>
      <c r="F907" s="240" t="n">
        <v>9110</v>
      </c>
      <c r="G907" s="174"/>
      <c r="H907" s="174"/>
      <c r="I907" s="248"/>
      <c r="J907" s="174"/>
      <c r="K907" s="174"/>
      <c r="L907" s="174"/>
      <c r="M907" s="244" t="n">
        <v>90600</v>
      </c>
      <c r="N907" s="244"/>
      <c r="O907" s="244"/>
      <c r="P907" s="244"/>
      <c r="Q907" s="247"/>
      <c r="R907" s="247"/>
      <c r="S907" s="247"/>
      <c r="T907" s="247"/>
      <c r="U907" s="247"/>
    </row>
    <row r="908" customFormat="false" ht="15.75" hidden="false" customHeight="false" outlineLevel="0" collapsed="false">
      <c r="A908" s="174"/>
      <c r="B908" s="174"/>
      <c r="C908" s="174"/>
      <c r="D908" s="240" t="n">
        <v>908</v>
      </c>
      <c r="E908" s="174"/>
      <c r="F908" s="240" t="n">
        <v>9120</v>
      </c>
      <c r="G908" s="174"/>
      <c r="H908" s="174"/>
      <c r="I908" s="248"/>
      <c r="J908" s="174"/>
      <c r="K908" s="174"/>
      <c r="L908" s="174"/>
      <c r="M908" s="244" t="n">
        <v>90700</v>
      </c>
      <c r="N908" s="244"/>
      <c r="O908" s="244"/>
      <c r="P908" s="244"/>
      <c r="Q908" s="247"/>
      <c r="R908" s="247"/>
      <c r="S908" s="247"/>
      <c r="T908" s="247"/>
      <c r="U908" s="247"/>
    </row>
    <row r="909" customFormat="false" ht="15.75" hidden="false" customHeight="false" outlineLevel="0" collapsed="false">
      <c r="A909" s="174"/>
      <c r="B909" s="174"/>
      <c r="C909" s="174"/>
      <c r="D909" s="240" t="n">
        <v>909</v>
      </c>
      <c r="E909" s="174"/>
      <c r="F909" s="240" t="n">
        <v>9130</v>
      </c>
      <c r="G909" s="174"/>
      <c r="H909" s="174"/>
      <c r="I909" s="248"/>
      <c r="J909" s="174"/>
      <c r="K909" s="174"/>
      <c r="L909" s="174"/>
      <c r="M909" s="244" t="n">
        <v>90800</v>
      </c>
      <c r="N909" s="244"/>
      <c r="O909" s="244"/>
      <c r="P909" s="244"/>
      <c r="Q909" s="247"/>
      <c r="R909" s="247"/>
      <c r="S909" s="247"/>
      <c r="T909" s="247"/>
      <c r="U909" s="247"/>
    </row>
    <row r="910" customFormat="false" ht="15.75" hidden="false" customHeight="false" outlineLevel="0" collapsed="false">
      <c r="A910" s="174"/>
      <c r="B910" s="174"/>
      <c r="C910" s="174"/>
      <c r="D910" s="240" t="n">
        <v>910</v>
      </c>
      <c r="E910" s="174"/>
      <c r="F910" s="240" t="n">
        <v>9140</v>
      </c>
      <c r="G910" s="174"/>
      <c r="H910" s="174"/>
      <c r="I910" s="248"/>
      <c r="J910" s="174"/>
      <c r="K910" s="174"/>
      <c r="L910" s="174"/>
      <c r="M910" s="244" t="n">
        <v>90900</v>
      </c>
      <c r="N910" s="244"/>
      <c r="O910" s="244"/>
      <c r="P910" s="244"/>
      <c r="Q910" s="247"/>
      <c r="R910" s="247"/>
      <c r="S910" s="247"/>
      <c r="T910" s="247"/>
      <c r="U910" s="247"/>
    </row>
    <row r="911" customFormat="false" ht="15.75" hidden="false" customHeight="false" outlineLevel="0" collapsed="false">
      <c r="A911" s="174"/>
      <c r="B911" s="174"/>
      <c r="C911" s="174"/>
      <c r="D911" s="240" t="n">
        <v>911</v>
      </c>
      <c r="E911" s="174"/>
      <c r="F911" s="240" t="n">
        <v>9150</v>
      </c>
      <c r="G911" s="174"/>
      <c r="H911" s="174"/>
      <c r="I911" s="248"/>
      <c r="J911" s="174"/>
      <c r="K911" s="174"/>
      <c r="L911" s="174"/>
      <c r="M911" s="244" t="n">
        <v>91000</v>
      </c>
      <c r="N911" s="244"/>
      <c r="O911" s="244"/>
      <c r="P911" s="244"/>
      <c r="Q911" s="247"/>
      <c r="R911" s="247"/>
      <c r="S911" s="247"/>
      <c r="T911" s="247"/>
      <c r="U911" s="247"/>
    </row>
    <row r="912" customFormat="false" ht="15.75" hidden="false" customHeight="false" outlineLevel="0" collapsed="false">
      <c r="A912" s="174"/>
      <c r="B912" s="174"/>
      <c r="C912" s="174"/>
      <c r="D912" s="240" t="n">
        <v>912</v>
      </c>
      <c r="E912" s="174"/>
      <c r="F912" s="240" t="n">
        <v>9160</v>
      </c>
      <c r="G912" s="174"/>
      <c r="H912" s="174"/>
      <c r="I912" s="248"/>
      <c r="J912" s="174"/>
      <c r="K912" s="174"/>
      <c r="L912" s="174"/>
      <c r="M912" s="244" t="n">
        <v>91100</v>
      </c>
      <c r="N912" s="244"/>
      <c r="O912" s="244"/>
      <c r="P912" s="244"/>
      <c r="Q912" s="247"/>
      <c r="R912" s="247"/>
      <c r="S912" s="247"/>
      <c r="T912" s="247"/>
      <c r="U912" s="247"/>
    </row>
    <row r="913" customFormat="false" ht="15.75" hidden="false" customHeight="false" outlineLevel="0" collapsed="false">
      <c r="A913" s="174"/>
      <c r="B913" s="174"/>
      <c r="C913" s="174"/>
      <c r="D913" s="240" t="n">
        <v>913</v>
      </c>
      <c r="E913" s="174"/>
      <c r="F913" s="240" t="n">
        <v>9170</v>
      </c>
      <c r="G913" s="174"/>
      <c r="H913" s="174"/>
      <c r="I913" s="248"/>
      <c r="J913" s="174"/>
      <c r="K913" s="174"/>
      <c r="L913" s="174"/>
      <c r="M913" s="244" t="n">
        <v>91200</v>
      </c>
      <c r="N913" s="244"/>
      <c r="O913" s="244"/>
      <c r="P913" s="244"/>
      <c r="Q913" s="247"/>
      <c r="R913" s="247"/>
      <c r="S913" s="247"/>
      <c r="T913" s="247"/>
      <c r="U913" s="247"/>
    </row>
    <row r="914" customFormat="false" ht="15.75" hidden="false" customHeight="false" outlineLevel="0" collapsed="false">
      <c r="A914" s="174"/>
      <c r="B914" s="174"/>
      <c r="C914" s="174"/>
      <c r="D914" s="240" t="n">
        <v>914</v>
      </c>
      <c r="E914" s="174"/>
      <c r="F914" s="240" t="n">
        <v>9180</v>
      </c>
      <c r="G914" s="174"/>
      <c r="H914" s="174"/>
      <c r="I914" s="248"/>
      <c r="J914" s="174"/>
      <c r="K914" s="174"/>
      <c r="L914" s="174"/>
      <c r="M914" s="244" t="n">
        <v>91300</v>
      </c>
      <c r="N914" s="244"/>
      <c r="O914" s="244"/>
      <c r="P914" s="244"/>
      <c r="Q914" s="247"/>
      <c r="R914" s="247"/>
      <c r="S914" s="247"/>
      <c r="T914" s="247"/>
      <c r="U914" s="247"/>
    </row>
    <row r="915" customFormat="false" ht="15.75" hidden="false" customHeight="false" outlineLevel="0" collapsed="false">
      <c r="A915" s="174"/>
      <c r="B915" s="174"/>
      <c r="C915" s="174"/>
      <c r="D915" s="240" t="n">
        <v>915</v>
      </c>
      <c r="E915" s="174"/>
      <c r="F915" s="240" t="n">
        <v>9190</v>
      </c>
      <c r="G915" s="174"/>
      <c r="H915" s="174"/>
      <c r="I915" s="248"/>
      <c r="J915" s="174"/>
      <c r="K915" s="174"/>
      <c r="L915" s="174"/>
      <c r="M915" s="244" t="n">
        <v>91400</v>
      </c>
      <c r="N915" s="244"/>
      <c r="O915" s="244"/>
      <c r="P915" s="244"/>
      <c r="Q915" s="247"/>
      <c r="R915" s="247"/>
      <c r="S915" s="247"/>
      <c r="T915" s="247"/>
      <c r="U915" s="247"/>
    </row>
    <row r="916" customFormat="false" ht="15.75" hidden="false" customHeight="false" outlineLevel="0" collapsed="false">
      <c r="A916" s="174"/>
      <c r="B916" s="174"/>
      <c r="C916" s="174"/>
      <c r="D916" s="240" t="n">
        <v>916</v>
      </c>
      <c r="E916" s="174"/>
      <c r="F916" s="240" t="n">
        <v>9200</v>
      </c>
      <c r="G916" s="174"/>
      <c r="H916" s="174"/>
      <c r="I916" s="248"/>
      <c r="J916" s="174"/>
      <c r="K916" s="174"/>
      <c r="L916" s="174"/>
      <c r="M916" s="244" t="n">
        <v>91500</v>
      </c>
      <c r="N916" s="244"/>
      <c r="O916" s="244"/>
      <c r="P916" s="244"/>
      <c r="Q916" s="247"/>
      <c r="R916" s="247"/>
      <c r="S916" s="247"/>
      <c r="T916" s="247"/>
      <c r="U916" s="247"/>
    </row>
    <row r="917" customFormat="false" ht="15.75" hidden="false" customHeight="false" outlineLevel="0" collapsed="false">
      <c r="A917" s="174"/>
      <c r="B917" s="174"/>
      <c r="C917" s="174"/>
      <c r="D917" s="240" t="n">
        <v>917</v>
      </c>
      <c r="E917" s="174"/>
      <c r="F917" s="240" t="n">
        <v>9210</v>
      </c>
      <c r="G917" s="174"/>
      <c r="H917" s="174"/>
      <c r="I917" s="248"/>
      <c r="J917" s="174"/>
      <c r="K917" s="174"/>
      <c r="L917" s="174"/>
      <c r="M917" s="244" t="n">
        <v>91600</v>
      </c>
      <c r="N917" s="244"/>
      <c r="O917" s="244"/>
      <c r="P917" s="244"/>
      <c r="Q917" s="247"/>
      <c r="R917" s="247"/>
      <c r="S917" s="247"/>
      <c r="T917" s="247"/>
      <c r="U917" s="247"/>
    </row>
    <row r="918" customFormat="false" ht="15.75" hidden="false" customHeight="false" outlineLevel="0" collapsed="false">
      <c r="A918" s="174"/>
      <c r="B918" s="174"/>
      <c r="C918" s="174"/>
      <c r="D918" s="240" t="n">
        <v>918</v>
      </c>
      <c r="E918" s="174"/>
      <c r="F918" s="240" t="n">
        <v>9220</v>
      </c>
      <c r="G918" s="174"/>
      <c r="H918" s="174"/>
      <c r="I918" s="248"/>
      <c r="J918" s="174"/>
      <c r="K918" s="174"/>
      <c r="L918" s="174"/>
      <c r="M918" s="244" t="n">
        <v>91700</v>
      </c>
      <c r="N918" s="244"/>
      <c r="O918" s="244"/>
      <c r="P918" s="244"/>
      <c r="Q918" s="247"/>
      <c r="R918" s="247"/>
      <c r="S918" s="247"/>
      <c r="T918" s="247"/>
      <c r="U918" s="247"/>
    </row>
    <row r="919" customFormat="false" ht="15.75" hidden="false" customHeight="false" outlineLevel="0" collapsed="false">
      <c r="A919" s="174"/>
      <c r="B919" s="174"/>
      <c r="C919" s="174"/>
      <c r="D919" s="240" t="n">
        <v>919</v>
      </c>
      <c r="E919" s="174"/>
      <c r="F919" s="240" t="n">
        <v>9230</v>
      </c>
      <c r="G919" s="174"/>
      <c r="H919" s="174"/>
      <c r="I919" s="248"/>
      <c r="J919" s="174"/>
      <c r="K919" s="174"/>
      <c r="L919" s="174"/>
      <c r="M919" s="244" t="n">
        <v>91800</v>
      </c>
      <c r="N919" s="244"/>
      <c r="O919" s="244"/>
      <c r="P919" s="244"/>
      <c r="Q919" s="247"/>
      <c r="R919" s="247"/>
      <c r="S919" s="247"/>
      <c r="T919" s="247"/>
      <c r="U919" s="247"/>
    </row>
    <row r="920" customFormat="false" ht="15.75" hidden="false" customHeight="false" outlineLevel="0" collapsed="false">
      <c r="A920" s="174"/>
      <c r="B920" s="174"/>
      <c r="C920" s="174"/>
      <c r="D920" s="240" t="n">
        <v>920</v>
      </c>
      <c r="E920" s="174"/>
      <c r="F920" s="240" t="n">
        <v>9240</v>
      </c>
      <c r="G920" s="174"/>
      <c r="H920" s="174"/>
      <c r="I920" s="248"/>
      <c r="J920" s="174"/>
      <c r="K920" s="174"/>
      <c r="L920" s="174"/>
      <c r="M920" s="244" t="n">
        <v>91900</v>
      </c>
      <c r="N920" s="244"/>
      <c r="O920" s="244"/>
      <c r="P920" s="244"/>
      <c r="Q920" s="247"/>
      <c r="R920" s="247"/>
      <c r="S920" s="247"/>
      <c r="T920" s="247"/>
      <c r="U920" s="247"/>
    </row>
    <row r="921" customFormat="false" ht="15.75" hidden="false" customHeight="false" outlineLevel="0" collapsed="false">
      <c r="A921" s="174"/>
      <c r="B921" s="174"/>
      <c r="C921" s="174"/>
      <c r="D921" s="240" t="n">
        <v>921</v>
      </c>
      <c r="E921" s="174"/>
      <c r="F921" s="240" t="n">
        <v>9250</v>
      </c>
      <c r="G921" s="174"/>
      <c r="H921" s="174"/>
      <c r="I921" s="248"/>
      <c r="J921" s="174"/>
      <c r="K921" s="174"/>
      <c r="L921" s="174"/>
      <c r="M921" s="244" t="n">
        <v>92000</v>
      </c>
      <c r="N921" s="244"/>
      <c r="O921" s="244"/>
      <c r="P921" s="244"/>
      <c r="Q921" s="247"/>
      <c r="R921" s="247"/>
      <c r="S921" s="247"/>
      <c r="T921" s="247"/>
      <c r="U921" s="247"/>
    </row>
    <row r="922" customFormat="false" ht="15.75" hidden="false" customHeight="false" outlineLevel="0" collapsed="false">
      <c r="A922" s="174"/>
      <c r="B922" s="174"/>
      <c r="C922" s="174"/>
      <c r="D922" s="240" t="n">
        <v>922</v>
      </c>
      <c r="E922" s="174"/>
      <c r="F922" s="240" t="n">
        <v>9260</v>
      </c>
      <c r="G922" s="174"/>
      <c r="H922" s="174"/>
      <c r="I922" s="248"/>
      <c r="J922" s="174"/>
      <c r="K922" s="174"/>
      <c r="L922" s="174"/>
      <c r="M922" s="244" t="n">
        <v>92100</v>
      </c>
      <c r="N922" s="244"/>
      <c r="O922" s="244"/>
      <c r="P922" s="244"/>
      <c r="Q922" s="247"/>
      <c r="R922" s="247"/>
      <c r="S922" s="247"/>
      <c r="T922" s="247"/>
      <c r="U922" s="247"/>
    </row>
    <row r="923" customFormat="false" ht="15.75" hidden="false" customHeight="false" outlineLevel="0" collapsed="false">
      <c r="A923" s="174"/>
      <c r="B923" s="174"/>
      <c r="C923" s="174"/>
      <c r="D923" s="240" t="n">
        <v>923</v>
      </c>
      <c r="E923" s="174"/>
      <c r="F923" s="240" t="n">
        <v>9270</v>
      </c>
      <c r="G923" s="174"/>
      <c r="H923" s="174"/>
      <c r="I923" s="248"/>
      <c r="J923" s="174"/>
      <c r="K923" s="174"/>
      <c r="L923" s="174"/>
      <c r="M923" s="244" t="n">
        <v>92200</v>
      </c>
      <c r="N923" s="244"/>
      <c r="O923" s="244"/>
      <c r="P923" s="244"/>
      <c r="Q923" s="247"/>
      <c r="R923" s="247"/>
      <c r="S923" s="247"/>
      <c r="T923" s="247"/>
      <c r="U923" s="247"/>
    </row>
    <row r="924" customFormat="false" ht="15.75" hidden="false" customHeight="false" outlineLevel="0" collapsed="false">
      <c r="A924" s="174"/>
      <c r="B924" s="174"/>
      <c r="C924" s="174"/>
      <c r="D924" s="240" t="n">
        <v>924</v>
      </c>
      <c r="E924" s="174"/>
      <c r="F924" s="240" t="n">
        <v>9280</v>
      </c>
      <c r="G924" s="174"/>
      <c r="H924" s="174"/>
      <c r="I924" s="248"/>
      <c r="J924" s="174"/>
      <c r="K924" s="174"/>
      <c r="L924" s="174"/>
      <c r="M924" s="244" t="n">
        <v>92300</v>
      </c>
      <c r="N924" s="244"/>
      <c r="O924" s="244"/>
      <c r="P924" s="244"/>
      <c r="Q924" s="247"/>
      <c r="R924" s="247"/>
      <c r="S924" s="247"/>
      <c r="T924" s="247"/>
      <c r="U924" s="247"/>
    </row>
    <row r="925" customFormat="false" ht="15.75" hidden="false" customHeight="false" outlineLevel="0" collapsed="false">
      <c r="A925" s="174"/>
      <c r="B925" s="174"/>
      <c r="C925" s="174"/>
      <c r="D925" s="240" t="n">
        <v>925</v>
      </c>
      <c r="E925" s="174"/>
      <c r="F925" s="240" t="n">
        <v>9290</v>
      </c>
      <c r="G925" s="174"/>
      <c r="H925" s="174"/>
      <c r="I925" s="248"/>
      <c r="J925" s="174"/>
      <c r="K925" s="174"/>
      <c r="L925" s="174"/>
      <c r="M925" s="244" t="n">
        <v>92400</v>
      </c>
      <c r="N925" s="244"/>
      <c r="O925" s="244"/>
      <c r="P925" s="244"/>
      <c r="Q925" s="247"/>
      <c r="R925" s="247"/>
      <c r="S925" s="247"/>
      <c r="T925" s="247"/>
      <c r="U925" s="247"/>
    </row>
    <row r="926" customFormat="false" ht="15.75" hidden="false" customHeight="false" outlineLevel="0" collapsed="false">
      <c r="A926" s="174"/>
      <c r="B926" s="174"/>
      <c r="C926" s="174"/>
      <c r="D926" s="240" t="n">
        <v>926</v>
      </c>
      <c r="E926" s="174"/>
      <c r="F926" s="240" t="n">
        <v>9300</v>
      </c>
      <c r="G926" s="174"/>
      <c r="H926" s="174"/>
      <c r="I926" s="248"/>
      <c r="J926" s="174"/>
      <c r="K926" s="174"/>
      <c r="L926" s="174"/>
      <c r="M926" s="244" t="n">
        <v>92500</v>
      </c>
      <c r="N926" s="244"/>
      <c r="O926" s="244"/>
      <c r="P926" s="244"/>
      <c r="Q926" s="247"/>
      <c r="R926" s="247"/>
      <c r="S926" s="247"/>
      <c r="T926" s="247"/>
      <c r="U926" s="247"/>
    </row>
    <row r="927" customFormat="false" ht="15.75" hidden="false" customHeight="false" outlineLevel="0" collapsed="false">
      <c r="A927" s="174"/>
      <c r="B927" s="174"/>
      <c r="C927" s="174"/>
      <c r="D927" s="240" t="n">
        <v>927</v>
      </c>
      <c r="E927" s="174"/>
      <c r="F927" s="240" t="n">
        <v>9310</v>
      </c>
      <c r="G927" s="174"/>
      <c r="H927" s="174"/>
      <c r="I927" s="248"/>
      <c r="J927" s="174"/>
      <c r="K927" s="174"/>
      <c r="L927" s="174"/>
      <c r="M927" s="244" t="n">
        <v>92600</v>
      </c>
      <c r="N927" s="244"/>
      <c r="O927" s="244"/>
      <c r="P927" s="244"/>
      <c r="Q927" s="247"/>
      <c r="R927" s="247"/>
      <c r="S927" s="247"/>
      <c r="T927" s="247"/>
      <c r="U927" s="247"/>
    </row>
    <row r="928" customFormat="false" ht="15.75" hidden="false" customHeight="false" outlineLevel="0" collapsed="false">
      <c r="A928" s="174"/>
      <c r="B928" s="174"/>
      <c r="C928" s="174"/>
      <c r="D928" s="240" t="n">
        <v>928</v>
      </c>
      <c r="E928" s="174"/>
      <c r="F928" s="240" t="n">
        <v>9320</v>
      </c>
      <c r="G928" s="174"/>
      <c r="H928" s="174"/>
      <c r="I928" s="248"/>
      <c r="J928" s="174"/>
      <c r="K928" s="174"/>
      <c r="L928" s="174"/>
      <c r="M928" s="244" t="n">
        <v>92700</v>
      </c>
      <c r="N928" s="244"/>
      <c r="O928" s="244"/>
      <c r="P928" s="244"/>
      <c r="Q928" s="247"/>
      <c r="R928" s="247"/>
      <c r="S928" s="247"/>
      <c r="T928" s="247"/>
      <c r="U928" s="247"/>
    </row>
    <row r="929" customFormat="false" ht="15.75" hidden="false" customHeight="false" outlineLevel="0" collapsed="false">
      <c r="A929" s="174"/>
      <c r="B929" s="174"/>
      <c r="C929" s="174"/>
      <c r="D929" s="240" t="n">
        <v>929</v>
      </c>
      <c r="E929" s="174"/>
      <c r="F929" s="240" t="n">
        <v>9330</v>
      </c>
      <c r="G929" s="174"/>
      <c r="H929" s="174"/>
      <c r="I929" s="248"/>
      <c r="J929" s="174"/>
      <c r="K929" s="174"/>
      <c r="L929" s="174"/>
      <c r="M929" s="244" t="n">
        <v>92800</v>
      </c>
      <c r="N929" s="244"/>
      <c r="O929" s="244"/>
      <c r="P929" s="244"/>
      <c r="Q929" s="247"/>
      <c r="R929" s="247"/>
      <c r="S929" s="247"/>
      <c r="T929" s="247"/>
      <c r="U929" s="247"/>
    </row>
    <row r="930" customFormat="false" ht="15.75" hidden="false" customHeight="false" outlineLevel="0" collapsed="false">
      <c r="A930" s="174"/>
      <c r="B930" s="174"/>
      <c r="C930" s="174"/>
      <c r="D930" s="240" t="n">
        <v>930</v>
      </c>
      <c r="E930" s="174"/>
      <c r="F930" s="240" t="n">
        <v>9340</v>
      </c>
      <c r="G930" s="174"/>
      <c r="H930" s="174"/>
      <c r="I930" s="248"/>
      <c r="J930" s="174"/>
      <c r="K930" s="174"/>
      <c r="L930" s="174"/>
      <c r="M930" s="244" t="n">
        <v>92900</v>
      </c>
      <c r="N930" s="244"/>
      <c r="O930" s="244"/>
      <c r="P930" s="244"/>
      <c r="Q930" s="247"/>
      <c r="R930" s="247"/>
      <c r="S930" s="247"/>
      <c r="T930" s="247"/>
      <c r="U930" s="247"/>
    </row>
    <row r="931" customFormat="false" ht="15.75" hidden="false" customHeight="false" outlineLevel="0" collapsed="false">
      <c r="A931" s="174"/>
      <c r="B931" s="174"/>
      <c r="C931" s="174"/>
      <c r="D931" s="240" t="n">
        <v>931</v>
      </c>
      <c r="E931" s="174"/>
      <c r="F931" s="240" t="n">
        <v>9350</v>
      </c>
      <c r="G931" s="174"/>
      <c r="H931" s="174"/>
      <c r="I931" s="248"/>
      <c r="J931" s="174"/>
      <c r="K931" s="174"/>
      <c r="L931" s="174"/>
      <c r="M931" s="244" t="n">
        <v>93000</v>
      </c>
      <c r="N931" s="244"/>
      <c r="O931" s="244"/>
      <c r="P931" s="244"/>
      <c r="Q931" s="247"/>
      <c r="R931" s="247"/>
      <c r="S931" s="247"/>
      <c r="T931" s="247"/>
      <c r="U931" s="247"/>
    </row>
    <row r="932" customFormat="false" ht="15.75" hidden="false" customHeight="false" outlineLevel="0" collapsed="false">
      <c r="A932" s="174"/>
      <c r="B932" s="174"/>
      <c r="C932" s="174"/>
      <c r="D932" s="240" t="n">
        <v>932</v>
      </c>
      <c r="E932" s="174"/>
      <c r="F932" s="240" t="n">
        <v>9360</v>
      </c>
      <c r="G932" s="174"/>
      <c r="H932" s="174"/>
      <c r="I932" s="248"/>
      <c r="J932" s="174"/>
      <c r="K932" s="174"/>
      <c r="L932" s="174"/>
      <c r="M932" s="244" t="n">
        <v>93100</v>
      </c>
      <c r="N932" s="244"/>
      <c r="O932" s="244"/>
      <c r="P932" s="244"/>
      <c r="Q932" s="247"/>
      <c r="R932" s="247"/>
      <c r="S932" s="247"/>
      <c r="T932" s="247"/>
      <c r="U932" s="247"/>
    </row>
    <row r="933" customFormat="false" ht="15.75" hidden="false" customHeight="false" outlineLevel="0" collapsed="false">
      <c r="A933" s="174"/>
      <c r="B933" s="174"/>
      <c r="C933" s="174"/>
      <c r="D933" s="240" t="n">
        <v>933</v>
      </c>
      <c r="E933" s="174"/>
      <c r="F933" s="240" t="n">
        <v>9370</v>
      </c>
      <c r="G933" s="174"/>
      <c r="H933" s="174"/>
      <c r="I933" s="248"/>
      <c r="J933" s="174"/>
      <c r="K933" s="174"/>
      <c r="L933" s="174"/>
      <c r="M933" s="244" t="n">
        <v>93200</v>
      </c>
      <c r="N933" s="244"/>
      <c r="O933" s="244"/>
      <c r="P933" s="244"/>
      <c r="Q933" s="247"/>
      <c r="R933" s="247"/>
      <c r="S933" s="247"/>
      <c r="T933" s="247"/>
      <c r="U933" s="247"/>
    </row>
    <row r="934" customFormat="false" ht="15.75" hidden="false" customHeight="false" outlineLevel="0" collapsed="false">
      <c r="A934" s="174"/>
      <c r="B934" s="174"/>
      <c r="C934" s="174"/>
      <c r="D934" s="240" t="n">
        <v>934</v>
      </c>
      <c r="E934" s="174"/>
      <c r="F934" s="240" t="n">
        <v>9380</v>
      </c>
      <c r="G934" s="174"/>
      <c r="H934" s="174"/>
      <c r="I934" s="248"/>
      <c r="J934" s="174"/>
      <c r="K934" s="174"/>
      <c r="L934" s="174"/>
      <c r="M934" s="244" t="n">
        <v>93300</v>
      </c>
      <c r="N934" s="244"/>
      <c r="O934" s="244"/>
      <c r="P934" s="244"/>
      <c r="Q934" s="247"/>
      <c r="R934" s="247"/>
      <c r="S934" s="247"/>
      <c r="T934" s="247"/>
      <c r="U934" s="247"/>
    </row>
    <row r="935" customFormat="false" ht="15.75" hidden="false" customHeight="false" outlineLevel="0" collapsed="false">
      <c r="A935" s="174"/>
      <c r="B935" s="174"/>
      <c r="C935" s="174"/>
      <c r="D935" s="240" t="n">
        <v>935</v>
      </c>
      <c r="E935" s="174"/>
      <c r="F935" s="240" t="n">
        <v>9390</v>
      </c>
      <c r="G935" s="174"/>
      <c r="H935" s="174"/>
      <c r="I935" s="248"/>
      <c r="J935" s="174"/>
      <c r="K935" s="174"/>
      <c r="L935" s="174"/>
      <c r="M935" s="244" t="n">
        <v>93400</v>
      </c>
      <c r="N935" s="244"/>
      <c r="O935" s="244"/>
      <c r="P935" s="244"/>
      <c r="Q935" s="247"/>
      <c r="R935" s="247"/>
      <c r="S935" s="247"/>
      <c r="T935" s="247"/>
      <c r="U935" s="247"/>
    </row>
    <row r="936" customFormat="false" ht="15.75" hidden="false" customHeight="false" outlineLevel="0" collapsed="false">
      <c r="A936" s="174"/>
      <c r="B936" s="174"/>
      <c r="C936" s="174"/>
      <c r="D936" s="240" t="n">
        <v>936</v>
      </c>
      <c r="E936" s="174"/>
      <c r="F936" s="240" t="n">
        <v>9400</v>
      </c>
      <c r="G936" s="174"/>
      <c r="H936" s="174"/>
      <c r="I936" s="248"/>
      <c r="J936" s="174"/>
      <c r="K936" s="174"/>
      <c r="L936" s="174"/>
      <c r="M936" s="244" t="n">
        <v>93500</v>
      </c>
      <c r="N936" s="244"/>
      <c r="O936" s="244"/>
      <c r="P936" s="244"/>
      <c r="Q936" s="247"/>
      <c r="R936" s="247"/>
      <c r="S936" s="247"/>
      <c r="T936" s="247"/>
      <c r="U936" s="247"/>
    </row>
    <row r="937" customFormat="false" ht="15.75" hidden="false" customHeight="false" outlineLevel="0" collapsed="false">
      <c r="A937" s="174"/>
      <c r="B937" s="174"/>
      <c r="C937" s="174"/>
      <c r="D937" s="240" t="n">
        <v>937</v>
      </c>
      <c r="E937" s="174"/>
      <c r="F937" s="240" t="n">
        <v>9410</v>
      </c>
      <c r="G937" s="174"/>
      <c r="H937" s="174"/>
      <c r="I937" s="248"/>
      <c r="J937" s="174"/>
      <c r="K937" s="174"/>
      <c r="L937" s="174"/>
      <c r="M937" s="244" t="n">
        <v>93600</v>
      </c>
      <c r="N937" s="244"/>
      <c r="O937" s="244"/>
      <c r="P937" s="244"/>
      <c r="Q937" s="247"/>
      <c r="R937" s="247"/>
      <c r="S937" s="247"/>
      <c r="T937" s="247"/>
      <c r="U937" s="247"/>
    </row>
    <row r="938" customFormat="false" ht="15.75" hidden="false" customHeight="false" outlineLevel="0" collapsed="false">
      <c r="A938" s="174"/>
      <c r="B938" s="174"/>
      <c r="C938" s="174"/>
      <c r="D938" s="240" t="n">
        <v>938</v>
      </c>
      <c r="E938" s="174"/>
      <c r="F938" s="240" t="n">
        <v>9420</v>
      </c>
      <c r="G938" s="174"/>
      <c r="H938" s="174"/>
      <c r="I938" s="248"/>
      <c r="J938" s="174"/>
      <c r="K938" s="174"/>
      <c r="L938" s="174"/>
      <c r="M938" s="244" t="n">
        <v>93700</v>
      </c>
      <c r="N938" s="244"/>
      <c r="O938" s="244"/>
      <c r="P938" s="244"/>
      <c r="Q938" s="247"/>
      <c r="R938" s="247"/>
      <c r="S938" s="247"/>
      <c r="T938" s="247"/>
      <c r="U938" s="247"/>
    </row>
    <row r="939" customFormat="false" ht="15.75" hidden="false" customHeight="false" outlineLevel="0" collapsed="false">
      <c r="A939" s="174"/>
      <c r="B939" s="174"/>
      <c r="C939" s="174"/>
      <c r="D939" s="240" t="n">
        <v>939</v>
      </c>
      <c r="E939" s="174"/>
      <c r="F939" s="240" t="n">
        <v>9430</v>
      </c>
      <c r="G939" s="174"/>
      <c r="H939" s="174"/>
      <c r="I939" s="248"/>
      <c r="J939" s="174"/>
      <c r="K939" s="174"/>
      <c r="L939" s="174"/>
      <c r="M939" s="244" t="n">
        <v>93800</v>
      </c>
      <c r="N939" s="244"/>
      <c r="O939" s="244"/>
      <c r="P939" s="244"/>
      <c r="Q939" s="247"/>
      <c r="R939" s="247"/>
      <c r="S939" s="247"/>
      <c r="T939" s="247"/>
      <c r="U939" s="247"/>
    </row>
    <row r="940" customFormat="false" ht="15.75" hidden="false" customHeight="false" outlineLevel="0" collapsed="false">
      <c r="A940" s="174"/>
      <c r="B940" s="174"/>
      <c r="C940" s="174"/>
      <c r="D940" s="240" t="n">
        <v>940</v>
      </c>
      <c r="E940" s="174"/>
      <c r="F940" s="240" t="n">
        <v>9440</v>
      </c>
      <c r="G940" s="174"/>
      <c r="H940" s="174"/>
      <c r="I940" s="248"/>
      <c r="J940" s="174"/>
      <c r="K940" s="174"/>
      <c r="L940" s="174"/>
      <c r="M940" s="244" t="n">
        <v>93900</v>
      </c>
      <c r="N940" s="244"/>
      <c r="O940" s="244"/>
      <c r="P940" s="244"/>
      <c r="Q940" s="247"/>
      <c r="R940" s="247"/>
      <c r="S940" s="247"/>
      <c r="T940" s="247"/>
      <c r="U940" s="247"/>
    </row>
    <row r="941" customFormat="false" ht="15.75" hidden="false" customHeight="false" outlineLevel="0" collapsed="false">
      <c r="A941" s="174"/>
      <c r="B941" s="174"/>
      <c r="C941" s="174"/>
      <c r="D941" s="240" t="n">
        <v>941</v>
      </c>
      <c r="E941" s="174"/>
      <c r="F941" s="240" t="n">
        <v>9450</v>
      </c>
      <c r="G941" s="174"/>
      <c r="H941" s="174"/>
      <c r="I941" s="248"/>
      <c r="J941" s="174"/>
      <c r="K941" s="174"/>
      <c r="L941" s="174"/>
      <c r="M941" s="244" t="n">
        <v>94000</v>
      </c>
      <c r="N941" s="244"/>
      <c r="O941" s="244"/>
      <c r="P941" s="244"/>
      <c r="Q941" s="247"/>
      <c r="R941" s="247"/>
      <c r="S941" s="247"/>
      <c r="T941" s="247"/>
      <c r="U941" s="247"/>
    </row>
    <row r="942" customFormat="false" ht="15.75" hidden="false" customHeight="false" outlineLevel="0" collapsed="false">
      <c r="A942" s="174"/>
      <c r="B942" s="174"/>
      <c r="C942" s="174"/>
      <c r="D942" s="240" t="n">
        <v>942</v>
      </c>
      <c r="E942" s="174"/>
      <c r="F942" s="240" t="n">
        <v>9460</v>
      </c>
      <c r="G942" s="174"/>
      <c r="H942" s="174"/>
      <c r="I942" s="248"/>
      <c r="J942" s="174"/>
      <c r="K942" s="174"/>
      <c r="L942" s="174"/>
      <c r="M942" s="244" t="n">
        <v>94100</v>
      </c>
      <c r="N942" s="244"/>
      <c r="O942" s="244"/>
      <c r="P942" s="244"/>
      <c r="Q942" s="247"/>
      <c r="R942" s="247"/>
      <c r="S942" s="247"/>
      <c r="T942" s="247"/>
      <c r="U942" s="247"/>
    </row>
    <row r="943" customFormat="false" ht="15.75" hidden="false" customHeight="false" outlineLevel="0" collapsed="false">
      <c r="A943" s="174"/>
      <c r="B943" s="174"/>
      <c r="C943" s="174"/>
      <c r="D943" s="240" t="n">
        <v>943</v>
      </c>
      <c r="E943" s="174"/>
      <c r="F943" s="240" t="n">
        <v>9470</v>
      </c>
      <c r="G943" s="174"/>
      <c r="H943" s="174"/>
      <c r="I943" s="248"/>
      <c r="J943" s="174"/>
      <c r="K943" s="174"/>
      <c r="L943" s="174"/>
      <c r="M943" s="244" t="n">
        <v>94200</v>
      </c>
      <c r="N943" s="244"/>
      <c r="O943" s="244"/>
      <c r="P943" s="244"/>
      <c r="Q943" s="247"/>
      <c r="R943" s="247"/>
      <c r="S943" s="247"/>
      <c r="T943" s="247"/>
      <c r="U943" s="247"/>
    </row>
    <row r="944" customFormat="false" ht="15.75" hidden="false" customHeight="false" outlineLevel="0" collapsed="false">
      <c r="A944" s="174"/>
      <c r="B944" s="174"/>
      <c r="C944" s="174"/>
      <c r="D944" s="240" t="n">
        <v>944</v>
      </c>
      <c r="E944" s="174"/>
      <c r="F944" s="240" t="n">
        <v>9480</v>
      </c>
      <c r="G944" s="174"/>
      <c r="H944" s="174"/>
      <c r="I944" s="248"/>
      <c r="J944" s="174"/>
      <c r="K944" s="174"/>
      <c r="L944" s="174"/>
      <c r="M944" s="244" t="n">
        <v>94300</v>
      </c>
      <c r="N944" s="244"/>
      <c r="O944" s="244"/>
      <c r="P944" s="244"/>
      <c r="Q944" s="247"/>
      <c r="R944" s="247"/>
      <c r="S944" s="247"/>
      <c r="T944" s="247"/>
      <c r="U944" s="247"/>
    </row>
    <row r="945" customFormat="false" ht="15.75" hidden="false" customHeight="false" outlineLevel="0" collapsed="false">
      <c r="A945" s="174"/>
      <c r="B945" s="174"/>
      <c r="C945" s="174"/>
      <c r="D945" s="240" t="n">
        <v>945</v>
      </c>
      <c r="E945" s="174"/>
      <c r="F945" s="240" t="n">
        <v>9490</v>
      </c>
      <c r="G945" s="174"/>
      <c r="H945" s="174"/>
      <c r="I945" s="248"/>
      <c r="J945" s="174"/>
      <c r="K945" s="174"/>
      <c r="L945" s="174"/>
      <c r="M945" s="244" t="n">
        <v>94400</v>
      </c>
      <c r="N945" s="244"/>
      <c r="O945" s="244"/>
      <c r="P945" s="244"/>
      <c r="Q945" s="247"/>
      <c r="R945" s="247"/>
      <c r="S945" s="247"/>
      <c r="T945" s="247"/>
      <c r="U945" s="247"/>
    </row>
    <row r="946" customFormat="false" ht="15.75" hidden="false" customHeight="false" outlineLevel="0" collapsed="false">
      <c r="A946" s="174"/>
      <c r="B946" s="174"/>
      <c r="C946" s="174"/>
      <c r="D946" s="240" t="n">
        <v>946</v>
      </c>
      <c r="E946" s="174"/>
      <c r="F946" s="174"/>
      <c r="G946" s="174"/>
      <c r="H946" s="174"/>
      <c r="I946" s="248"/>
      <c r="J946" s="174"/>
      <c r="K946" s="174"/>
      <c r="L946" s="174"/>
      <c r="M946" s="244" t="n">
        <v>94500</v>
      </c>
      <c r="N946" s="244"/>
      <c r="O946" s="244"/>
      <c r="P946" s="244"/>
      <c r="Q946" s="247"/>
      <c r="R946" s="247"/>
      <c r="S946" s="247"/>
      <c r="T946" s="247"/>
      <c r="U946" s="247"/>
    </row>
    <row r="947" customFormat="false" ht="15.75" hidden="false" customHeight="false" outlineLevel="0" collapsed="false">
      <c r="A947" s="174"/>
      <c r="B947" s="174"/>
      <c r="C947" s="174"/>
      <c r="D947" s="240" t="n">
        <v>947</v>
      </c>
      <c r="E947" s="174"/>
      <c r="F947" s="174"/>
      <c r="G947" s="174"/>
      <c r="H947" s="174"/>
      <c r="I947" s="248"/>
      <c r="J947" s="174"/>
      <c r="K947" s="174"/>
      <c r="L947" s="174"/>
      <c r="M947" s="244" t="n">
        <v>94600</v>
      </c>
      <c r="N947" s="244"/>
      <c r="O947" s="244"/>
      <c r="P947" s="244"/>
      <c r="Q947" s="247"/>
      <c r="R947" s="247"/>
      <c r="S947" s="247"/>
      <c r="T947" s="247"/>
      <c r="U947" s="247"/>
    </row>
    <row r="948" customFormat="false" ht="15.75" hidden="false" customHeight="false" outlineLevel="0" collapsed="false">
      <c r="A948" s="174"/>
      <c r="B948" s="174"/>
      <c r="C948" s="174"/>
      <c r="D948" s="240" t="n">
        <v>948</v>
      </c>
      <c r="E948" s="174"/>
      <c r="F948" s="174"/>
      <c r="G948" s="174"/>
      <c r="H948" s="174"/>
      <c r="I948" s="248"/>
      <c r="J948" s="174"/>
      <c r="K948" s="174"/>
      <c r="L948" s="174"/>
      <c r="M948" s="244" t="n">
        <v>94700</v>
      </c>
      <c r="N948" s="244"/>
      <c r="O948" s="244"/>
      <c r="P948" s="244"/>
      <c r="Q948" s="247"/>
      <c r="R948" s="247"/>
      <c r="S948" s="247"/>
      <c r="T948" s="247"/>
      <c r="U948" s="247"/>
    </row>
    <row r="949" customFormat="false" ht="15.75" hidden="false" customHeight="false" outlineLevel="0" collapsed="false">
      <c r="A949" s="174"/>
      <c r="B949" s="174"/>
      <c r="C949" s="174"/>
      <c r="D949" s="240" t="n">
        <v>949</v>
      </c>
      <c r="E949" s="174"/>
      <c r="F949" s="174"/>
      <c r="G949" s="174"/>
      <c r="H949" s="174"/>
      <c r="I949" s="248"/>
      <c r="J949" s="174"/>
      <c r="K949" s="174"/>
      <c r="L949" s="174"/>
      <c r="M949" s="244" t="n">
        <v>94800</v>
      </c>
      <c r="N949" s="244"/>
      <c r="O949" s="244"/>
      <c r="P949" s="244"/>
      <c r="Q949" s="247"/>
      <c r="R949" s="247"/>
      <c r="S949" s="247"/>
      <c r="T949" s="247"/>
      <c r="U949" s="247"/>
    </row>
    <row r="950" customFormat="false" ht="15.75" hidden="false" customHeight="false" outlineLevel="0" collapsed="false">
      <c r="A950" s="174"/>
      <c r="B950" s="174"/>
      <c r="C950" s="174"/>
      <c r="D950" s="240" t="n">
        <v>950</v>
      </c>
      <c r="E950" s="174"/>
      <c r="F950" s="174"/>
      <c r="G950" s="174"/>
      <c r="H950" s="174"/>
      <c r="I950" s="248"/>
      <c r="J950" s="174"/>
      <c r="K950" s="174"/>
      <c r="L950" s="174"/>
      <c r="M950" s="244" t="n">
        <v>94900</v>
      </c>
      <c r="N950" s="244"/>
      <c r="O950" s="244"/>
      <c r="P950" s="244"/>
      <c r="Q950" s="247"/>
      <c r="R950" s="247"/>
      <c r="S950" s="247"/>
      <c r="T950" s="247"/>
      <c r="U950" s="247"/>
    </row>
    <row r="951" customFormat="false" ht="15.75" hidden="false" customHeight="false" outlineLevel="0" collapsed="false">
      <c r="A951" s="174"/>
      <c r="B951" s="174"/>
      <c r="C951" s="174"/>
      <c r="D951" s="240" t="n">
        <v>951</v>
      </c>
      <c r="E951" s="174"/>
      <c r="F951" s="174"/>
      <c r="G951" s="174"/>
      <c r="H951" s="174"/>
      <c r="I951" s="248"/>
      <c r="J951" s="174"/>
      <c r="K951" s="174"/>
      <c r="L951" s="174"/>
      <c r="M951" s="244" t="n">
        <v>95000</v>
      </c>
      <c r="N951" s="244"/>
      <c r="O951" s="244"/>
      <c r="P951" s="244"/>
      <c r="Q951" s="247"/>
      <c r="R951" s="247"/>
      <c r="S951" s="247"/>
      <c r="T951" s="247"/>
      <c r="U951" s="247"/>
    </row>
    <row r="952" customFormat="false" ht="15.75" hidden="false" customHeight="false" outlineLevel="0" collapsed="false">
      <c r="A952" s="174"/>
      <c r="B952" s="174"/>
      <c r="C952" s="174"/>
      <c r="D952" s="240" t="n">
        <v>952</v>
      </c>
      <c r="E952" s="174"/>
      <c r="F952" s="174"/>
      <c r="G952" s="174"/>
      <c r="H952" s="174"/>
      <c r="I952" s="248"/>
      <c r="J952" s="174"/>
      <c r="K952" s="174"/>
      <c r="L952" s="174"/>
      <c r="M952" s="244" t="n">
        <v>95100</v>
      </c>
      <c r="N952" s="244"/>
      <c r="O952" s="244"/>
      <c r="P952" s="244"/>
      <c r="Q952" s="247"/>
      <c r="R952" s="247"/>
      <c r="S952" s="247"/>
      <c r="T952" s="247"/>
      <c r="U952" s="247"/>
    </row>
    <row r="953" customFormat="false" ht="15.75" hidden="false" customHeight="false" outlineLevel="0" collapsed="false">
      <c r="A953" s="174"/>
      <c r="B953" s="174"/>
      <c r="C953" s="174"/>
      <c r="D953" s="240" t="n">
        <v>953</v>
      </c>
      <c r="E953" s="174"/>
      <c r="F953" s="174"/>
      <c r="G953" s="174"/>
      <c r="H953" s="174"/>
      <c r="I953" s="248"/>
      <c r="J953" s="174"/>
      <c r="K953" s="174"/>
      <c r="L953" s="174"/>
      <c r="M953" s="244" t="n">
        <v>95200</v>
      </c>
      <c r="N953" s="244"/>
      <c r="O953" s="244"/>
      <c r="P953" s="244"/>
      <c r="Q953" s="247"/>
      <c r="R953" s="247"/>
      <c r="S953" s="247"/>
      <c r="T953" s="247"/>
      <c r="U953" s="247"/>
    </row>
    <row r="954" customFormat="false" ht="15.75" hidden="false" customHeight="false" outlineLevel="0" collapsed="false">
      <c r="A954" s="174"/>
      <c r="B954" s="174"/>
      <c r="C954" s="174"/>
      <c r="D954" s="240" t="n">
        <v>954</v>
      </c>
      <c r="E954" s="174"/>
      <c r="F954" s="174"/>
      <c r="G954" s="174"/>
      <c r="H954" s="174"/>
      <c r="I954" s="248"/>
      <c r="J954" s="174"/>
      <c r="K954" s="174"/>
      <c r="L954" s="174"/>
      <c r="M954" s="244" t="n">
        <v>95300</v>
      </c>
      <c r="N954" s="244"/>
      <c r="O954" s="244"/>
      <c r="P954" s="244"/>
      <c r="Q954" s="247"/>
      <c r="R954" s="247"/>
      <c r="S954" s="247"/>
      <c r="T954" s="247"/>
      <c r="U954" s="247"/>
    </row>
    <row r="955" customFormat="false" ht="15.75" hidden="false" customHeight="false" outlineLevel="0" collapsed="false">
      <c r="A955" s="174"/>
      <c r="B955" s="174"/>
      <c r="C955" s="174"/>
      <c r="D955" s="240" t="n">
        <v>955</v>
      </c>
      <c r="E955" s="174"/>
      <c r="F955" s="174"/>
      <c r="G955" s="174"/>
      <c r="H955" s="174"/>
      <c r="I955" s="248"/>
      <c r="J955" s="174"/>
      <c r="K955" s="174"/>
      <c r="L955" s="174"/>
      <c r="M955" s="244" t="n">
        <v>95400</v>
      </c>
      <c r="N955" s="244"/>
      <c r="O955" s="244"/>
      <c r="P955" s="244"/>
      <c r="Q955" s="247"/>
      <c r="R955" s="247"/>
      <c r="S955" s="247"/>
      <c r="T955" s="247"/>
      <c r="U955" s="247"/>
    </row>
    <row r="956" customFormat="false" ht="15.75" hidden="false" customHeight="false" outlineLevel="0" collapsed="false">
      <c r="A956" s="174"/>
      <c r="B956" s="174"/>
      <c r="C956" s="174"/>
      <c r="D956" s="240" t="n">
        <v>956</v>
      </c>
      <c r="E956" s="174"/>
      <c r="F956" s="174"/>
      <c r="G956" s="174"/>
      <c r="H956" s="174"/>
      <c r="I956" s="248"/>
      <c r="J956" s="174"/>
      <c r="K956" s="174"/>
      <c r="L956" s="174"/>
      <c r="M956" s="244" t="n">
        <v>95500</v>
      </c>
      <c r="N956" s="244"/>
      <c r="O956" s="244"/>
      <c r="P956" s="244"/>
      <c r="Q956" s="247"/>
      <c r="R956" s="247"/>
      <c r="S956" s="247"/>
      <c r="T956" s="247"/>
      <c r="U956" s="247"/>
    </row>
    <row r="957" customFormat="false" ht="15.75" hidden="false" customHeight="false" outlineLevel="0" collapsed="false">
      <c r="A957" s="174"/>
      <c r="B957" s="174"/>
      <c r="C957" s="174"/>
      <c r="D957" s="240" t="n">
        <v>957</v>
      </c>
      <c r="E957" s="174"/>
      <c r="F957" s="174"/>
      <c r="G957" s="174"/>
      <c r="H957" s="174"/>
      <c r="I957" s="248"/>
      <c r="J957" s="174"/>
      <c r="K957" s="174"/>
      <c r="L957" s="174"/>
      <c r="M957" s="244" t="n">
        <v>95600</v>
      </c>
      <c r="N957" s="244"/>
      <c r="O957" s="244"/>
      <c r="P957" s="244"/>
      <c r="Q957" s="247"/>
      <c r="R957" s="247"/>
      <c r="S957" s="247"/>
      <c r="T957" s="247"/>
      <c r="U957" s="247"/>
    </row>
    <row r="958" customFormat="false" ht="15.75" hidden="false" customHeight="false" outlineLevel="0" collapsed="false">
      <c r="A958" s="174"/>
      <c r="B958" s="174"/>
      <c r="C958" s="174"/>
      <c r="D958" s="240" t="n">
        <v>958</v>
      </c>
      <c r="E958" s="174"/>
      <c r="F958" s="174"/>
      <c r="G958" s="174"/>
      <c r="H958" s="174"/>
      <c r="I958" s="248"/>
      <c r="J958" s="174"/>
      <c r="K958" s="174"/>
      <c r="L958" s="174"/>
      <c r="M958" s="244" t="n">
        <v>95700</v>
      </c>
      <c r="N958" s="244"/>
      <c r="O958" s="244"/>
      <c r="P958" s="244"/>
      <c r="Q958" s="247"/>
      <c r="R958" s="247"/>
      <c r="S958" s="247"/>
      <c r="T958" s="247"/>
      <c r="U958" s="247"/>
    </row>
    <row r="959" customFormat="false" ht="15.75" hidden="false" customHeight="false" outlineLevel="0" collapsed="false">
      <c r="A959" s="174"/>
      <c r="B959" s="174"/>
      <c r="C959" s="174"/>
      <c r="D959" s="240" t="n">
        <v>959</v>
      </c>
      <c r="E959" s="174"/>
      <c r="F959" s="174"/>
      <c r="G959" s="174"/>
      <c r="H959" s="174"/>
      <c r="I959" s="248"/>
      <c r="J959" s="174"/>
      <c r="K959" s="174"/>
      <c r="L959" s="174"/>
      <c r="M959" s="244" t="n">
        <v>95800</v>
      </c>
      <c r="N959" s="244"/>
      <c r="O959" s="244"/>
      <c r="P959" s="244"/>
      <c r="Q959" s="247"/>
      <c r="R959" s="247"/>
      <c r="S959" s="247"/>
      <c r="T959" s="247"/>
      <c r="U959" s="247"/>
    </row>
    <row r="960" customFormat="false" ht="15.75" hidden="false" customHeight="false" outlineLevel="0" collapsed="false">
      <c r="A960" s="174"/>
      <c r="B960" s="174"/>
      <c r="C960" s="174"/>
      <c r="D960" s="240" t="n">
        <v>960</v>
      </c>
      <c r="E960" s="174"/>
      <c r="F960" s="174"/>
      <c r="G960" s="174"/>
      <c r="H960" s="174"/>
      <c r="I960" s="248"/>
      <c r="J960" s="174"/>
      <c r="K960" s="174"/>
      <c r="L960" s="174"/>
      <c r="M960" s="244" t="n">
        <v>95900</v>
      </c>
      <c r="N960" s="244"/>
      <c r="O960" s="244"/>
      <c r="P960" s="244"/>
      <c r="Q960" s="247"/>
      <c r="R960" s="247"/>
      <c r="S960" s="247"/>
      <c r="T960" s="247"/>
      <c r="U960" s="247"/>
    </row>
    <row r="961" customFormat="false" ht="15.75" hidden="false" customHeight="false" outlineLevel="0" collapsed="false">
      <c r="A961" s="174"/>
      <c r="B961" s="174"/>
      <c r="C961" s="174"/>
      <c r="D961" s="240" t="n">
        <v>961</v>
      </c>
      <c r="E961" s="174"/>
      <c r="F961" s="174"/>
      <c r="G961" s="174"/>
      <c r="H961" s="174"/>
      <c r="I961" s="248"/>
      <c r="J961" s="174"/>
      <c r="K961" s="174"/>
      <c r="L961" s="174"/>
      <c r="M961" s="244" t="n">
        <v>96000</v>
      </c>
      <c r="N961" s="244"/>
      <c r="O961" s="244"/>
      <c r="P961" s="244"/>
      <c r="Q961" s="247"/>
      <c r="R961" s="247"/>
      <c r="S961" s="247"/>
      <c r="T961" s="247"/>
      <c r="U961" s="247"/>
    </row>
    <row r="962" customFormat="false" ht="15.75" hidden="false" customHeight="false" outlineLevel="0" collapsed="false">
      <c r="A962" s="174"/>
      <c r="B962" s="174"/>
      <c r="C962" s="174"/>
      <c r="D962" s="240" t="n">
        <v>962</v>
      </c>
      <c r="E962" s="174"/>
      <c r="F962" s="174"/>
      <c r="G962" s="174"/>
      <c r="H962" s="174"/>
      <c r="I962" s="248"/>
      <c r="J962" s="174"/>
      <c r="K962" s="174"/>
      <c r="L962" s="174"/>
      <c r="M962" s="244" t="n">
        <v>96100</v>
      </c>
      <c r="N962" s="244"/>
      <c r="O962" s="244"/>
      <c r="P962" s="244"/>
      <c r="Q962" s="247"/>
      <c r="R962" s="247"/>
      <c r="S962" s="247"/>
      <c r="T962" s="247"/>
      <c r="U962" s="247"/>
    </row>
    <row r="963" customFormat="false" ht="15.75" hidden="false" customHeight="false" outlineLevel="0" collapsed="false">
      <c r="A963" s="174"/>
      <c r="B963" s="174"/>
      <c r="C963" s="174"/>
      <c r="D963" s="240" t="n">
        <v>963</v>
      </c>
      <c r="E963" s="174"/>
      <c r="F963" s="174"/>
      <c r="G963" s="174"/>
      <c r="H963" s="174"/>
      <c r="I963" s="248"/>
      <c r="J963" s="174"/>
      <c r="K963" s="174"/>
      <c r="L963" s="174"/>
      <c r="M963" s="244" t="n">
        <v>96200</v>
      </c>
      <c r="N963" s="244"/>
      <c r="O963" s="244"/>
      <c r="P963" s="244"/>
      <c r="Q963" s="247"/>
      <c r="R963" s="247"/>
      <c r="S963" s="247"/>
      <c r="T963" s="247"/>
      <c r="U963" s="247"/>
    </row>
    <row r="964" customFormat="false" ht="15.75" hidden="false" customHeight="false" outlineLevel="0" collapsed="false">
      <c r="A964" s="174"/>
      <c r="B964" s="174"/>
      <c r="C964" s="174"/>
      <c r="D964" s="240" t="n">
        <v>964</v>
      </c>
      <c r="E964" s="174"/>
      <c r="F964" s="174"/>
      <c r="G964" s="174"/>
      <c r="H964" s="174"/>
      <c r="I964" s="248"/>
      <c r="J964" s="174"/>
      <c r="K964" s="174"/>
      <c r="L964" s="174"/>
      <c r="M964" s="244" t="n">
        <v>96300</v>
      </c>
      <c r="N964" s="244"/>
      <c r="O964" s="244"/>
      <c r="P964" s="244"/>
      <c r="Q964" s="247"/>
      <c r="R964" s="247"/>
      <c r="S964" s="247"/>
      <c r="T964" s="247"/>
      <c r="U964" s="247"/>
    </row>
    <row r="965" customFormat="false" ht="15.75" hidden="false" customHeight="false" outlineLevel="0" collapsed="false">
      <c r="A965" s="174"/>
      <c r="B965" s="174"/>
      <c r="C965" s="174"/>
      <c r="D965" s="240" t="n">
        <v>965</v>
      </c>
      <c r="E965" s="174"/>
      <c r="F965" s="174"/>
      <c r="G965" s="174"/>
      <c r="H965" s="174"/>
      <c r="I965" s="248"/>
      <c r="J965" s="174"/>
      <c r="K965" s="174"/>
      <c r="L965" s="174"/>
      <c r="M965" s="244" t="n">
        <v>96400</v>
      </c>
      <c r="N965" s="244"/>
      <c r="O965" s="244"/>
      <c r="P965" s="244"/>
      <c r="Q965" s="247"/>
      <c r="R965" s="247"/>
      <c r="S965" s="247"/>
      <c r="T965" s="247"/>
      <c r="U965" s="247"/>
    </row>
    <row r="966" customFormat="false" ht="15.75" hidden="false" customHeight="false" outlineLevel="0" collapsed="false">
      <c r="A966" s="174"/>
      <c r="B966" s="174"/>
      <c r="C966" s="174"/>
      <c r="D966" s="240" t="n">
        <v>966</v>
      </c>
      <c r="E966" s="174"/>
      <c r="F966" s="174"/>
      <c r="G966" s="174"/>
      <c r="H966" s="174"/>
      <c r="I966" s="248"/>
      <c r="J966" s="174"/>
      <c r="K966" s="174"/>
      <c r="L966" s="174"/>
      <c r="M966" s="244" t="n">
        <v>96500</v>
      </c>
      <c r="N966" s="244"/>
      <c r="O966" s="244"/>
      <c r="P966" s="244"/>
      <c r="Q966" s="247"/>
      <c r="R966" s="247"/>
      <c r="S966" s="247"/>
      <c r="T966" s="247"/>
      <c r="U966" s="247"/>
    </row>
    <row r="967" customFormat="false" ht="15.75" hidden="false" customHeight="false" outlineLevel="0" collapsed="false">
      <c r="A967" s="174"/>
      <c r="B967" s="174"/>
      <c r="C967" s="174"/>
      <c r="D967" s="240" t="n">
        <v>967</v>
      </c>
      <c r="E967" s="174"/>
      <c r="F967" s="174"/>
      <c r="G967" s="174"/>
      <c r="H967" s="174"/>
      <c r="I967" s="248"/>
      <c r="J967" s="174"/>
      <c r="K967" s="174"/>
      <c r="L967" s="174"/>
      <c r="M967" s="244" t="n">
        <v>96600</v>
      </c>
      <c r="N967" s="244"/>
      <c r="O967" s="244"/>
      <c r="P967" s="244"/>
      <c r="Q967" s="247"/>
      <c r="R967" s="247"/>
      <c r="S967" s="247"/>
      <c r="T967" s="247"/>
      <c r="U967" s="247"/>
    </row>
    <row r="968" customFormat="false" ht="15.75" hidden="false" customHeight="false" outlineLevel="0" collapsed="false">
      <c r="A968" s="174"/>
      <c r="B968" s="174"/>
      <c r="C968" s="174"/>
      <c r="D968" s="240" t="n">
        <v>968</v>
      </c>
      <c r="E968" s="174"/>
      <c r="F968" s="174"/>
      <c r="G968" s="174"/>
      <c r="H968" s="174"/>
      <c r="I968" s="248"/>
      <c r="J968" s="174"/>
      <c r="K968" s="174"/>
      <c r="L968" s="174"/>
      <c r="M968" s="244" t="n">
        <v>96700</v>
      </c>
      <c r="N968" s="244"/>
      <c r="O968" s="244"/>
      <c r="P968" s="244"/>
      <c r="Q968" s="247"/>
      <c r="R968" s="247"/>
      <c r="S968" s="247"/>
      <c r="T968" s="247"/>
      <c r="U968" s="247"/>
    </row>
    <row r="969" customFormat="false" ht="15.75" hidden="false" customHeight="false" outlineLevel="0" collapsed="false">
      <c r="A969" s="174"/>
      <c r="B969" s="174"/>
      <c r="C969" s="174"/>
      <c r="D969" s="240" t="n">
        <v>969</v>
      </c>
      <c r="E969" s="174"/>
      <c r="F969" s="174"/>
      <c r="G969" s="174"/>
      <c r="H969" s="174"/>
      <c r="I969" s="248"/>
      <c r="J969" s="174"/>
      <c r="K969" s="174"/>
      <c r="L969" s="174"/>
      <c r="M969" s="244" t="n">
        <v>96800</v>
      </c>
      <c r="N969" s="244"/>
      <c r="O969" s="244"/>
      <c r="P969" s="244"/>
      <c r="Q969" s="247"/>
      <c r="R969" s="247"/>
      <c r="S969" s="247"/>
      <c r="T969" s="247"/>
      <c r="U969" s="247"/>
    </row>
    <row r="970" customFormat="false" ht="15.75" hidden="false" customHeight="false" outlineLevel="0" collapsed="false">
      <c r="A970" s="174"/>
      <c r="B970" s="174"/>
      <c r="C970" s="174"/>
      <c r="D970" s="240" t="n">
        <v>970</v>
      </c>
      <c r="E970" s="174"/>
      <c r="F970" s="174"/>
      <c r="G970" s="174"/>
      <c r="H970" s="174"/>
      <c r="I970" s="248"/>
      <c r="J970" s="174"/>
      <c r="K970" s="174"/>
      <c r="L970" s="174"/>
      <c r="M970" s="244" t="n">
        <v>96900</v>
      </c>
      <c r="N970" s="244"/>
      <c r="O970" s="244"/>
      <c r="P970" s="244"/>
      <c r="Q970" s="247"/>
      <c r="R970" s="247"/>
      <c r="S970" s="247"/>
      <c r="T970" s="247"/>
      <c r="U970" s="247"/>
    </row>
    <row r="971" customFormat="false" ht="15.75" hidden="false" customHeight="false" outlineLevel="0" collapsed="false">
      <c r="A971" s="174"/>
      <c r="B971" s="174"/>
      <c r="C971" s="174"/>
      <c r="D971" s="240" t="n">
        <v>971</v>
      </c>
      <c r="E971" s="174"/>
      <c r="F971" s="174"/>
      <c r="G971" s="174"/>
      <c r="H971" s="174"/>
      <c r="I971" s="248"/>
      <c r="J971" s="174"/>
      <c r="K971" s="174"/>
      <c r="L971" s="174"/>
      <c r="M971" s="244" t="n">
        <v>97000</v>
      </c>
      <c r="N971" s="244"/>
      <c r="O971" s="244"/>
      <c r="P971" s="244"/>
      <c r="Q971" s="247"/>
      <c r="R971" s="247"/>
      <c r="S971" s="247"/>
      <c r="T971" s="247"/>
      <c r="U971" s="247"/>
    </row>
    <row r="972" customFormat="false" ht="15.75" hidden="false" customHeight="false" outlineLevel="0" collapsed="false">
      <c r="A972" s="174"/>
      <c r="B972" s="174"/>
      <c r="C972" s="174"/>
      <c r="D972" s="240" t="n">
        <v>972</v>
      </c>
      <c r="E972" s="174"/>
      <c r="F972" s="174"/>
      <c r="G972" s="174"/>
      <c r="H972" s="174"/>
      <c r="I972" s="248"/>
      <c r="J972" s="174"/>
      <c r="K972" s="174"/>
      <c r="L972" s="174"/>
      <c r="M972" s="244" t="n">
        <v>97100</v>
      </c>
      <c r="N972" s="244"/>
      <c r="O972" s="244"/>
      <c r="P972" s="244"/>
      <c r="Q972" s="247"/>
      <c r="R972" s="247"/>
      <c r="S972" s="247"/>
      <c r="T972" s="247"/>
      <c r="U972" s="247"/>
    </row>
    <row r="973" customFormat="false" ht="15.75" hidden="false" customHeight="false" outlineLevel="0" collapsed="false">
      <c r="A973" s="174"/>
      <c r="B973" s="174"/>
      <c r="C973" s="174"/>
      <c r="D973" s="240" t="n">
        <v>973</v>
      </c>
      <c r="E973" s="174"/>
      <c r="F973" s="174"/>
      <c r="G973" s="174"/>
      <c r="H973" s="174"/>
      <c r="I973" s="248"/>
      <c r="J973" s="174"/>
      <c r="K973" s="174"/>
      <c r="L973" s="174"/>
      <c r="M973" s="244" t="n">
        <v>97200</v>
      </c>
      <c r="N973" s="244"/>
      <c r="O973" s="244"/>
      <c r="P973" s="244"/>
      <c r="Q973" s="247"/>
      <c r="R973" s="247"/>
      <c r="S973" s="247"/>
      <c r="T973" s="247"/>
      <c r="U973" s="247"/>
    </row>
    <row r="974" customFormat="false" ht="15.75" hidden="false" customHeight="false" outlineLevel="0" collapsed="false">
      <c r="A974" s="174"/>
      <c r="B974" s="174"/>
      <c r="C974" s="174"/>
      <c r="D974" s="240" t="n">
        <v>974</v>
      </c>
      <c r="E974" s="174"/>
      <c r="F974" s="174"/>
      <c r="G974" s="174"/>
      <c r="H974" s="174"/>
      <c r="I974" s="248"/>
      <c r="J974" s="174"/>
      <c r="K974" s="174"/>
      <c r="L974" s="174"/>
      <c r="M974" s="244" t="n">
        <v>97300</v>
      </c>
      <c r="N974" s="244"/>
      <c r="O974" s="244"/>
      <c r="P974" s="244"/>
      <c r="Q974" s="247"/>
      <c r="R974" s="247"/>
      <c r="S974" s="247"/>
      <c r="T974" s="247"/>
      <c r="U974" s="247"/>
    </row>
    <row r="975" customFormat="false" ht="15.75" hidden="false" customHeight="false" outlineLevel="0" collapsed="false">
      <c r="A975" s="174"/>
      <c r="B975" s="174"/>
      <c r="C975" s="174"/>
      <c r="D975" s="240" t="n">
        <v>975</v>
      </c>
      <c r="E975" s="174"/>
      <c r="F975" s="174"/>
      <c r="G975" s="174"/>
      <c r="H975" s="174"/>
      <c r="I975" s="248"/>
      <c r="J975" s="174"/>
      <c r="K975" s="174"/>
      <c r="L975" s="174"/>
      <c r="M975" s="244" t="n">
        <v>97400</v>
      </c>
      <c r="N975" s="244"/>
      <c r="O975" s="244"/>
      <c r="P975" s="244"/>
      <c r="Q975" s="247"/>
      <c r="R975" s="247"/>
      <c r="S975" s="247"/>
      <c r="T975" s="247"/>
      <c r="U975" s="247"/>
    </row>
    <row r="976" customFormat="false" ht="15.75" hidden="false" customHeight="false" outlineLevel="0" collapsed="false">
      <c r="A976" s="174"/>
      <c r="B976" s="174"/>
      <c r="C976" s="174"/>
      <c r="D976" s="240" t="n">
        <v>976</v>
      </c>
      <c r="E976" s="174"/>
      <c r="F976" s="174"/>
      <c r="G976" s="174"/>
      <c r="H976" s="174"/>
      <c r="I976" s="248"/>
      <c r="J976" s="174"/>
      <c r="K976" s="174"/>
      <c r="L976" s="174"/>
      <c r="M976" s="244" t="n">
        <v>97500</v>
      </c>
      <c r="N976" s="244"/>
      <c r="O976" s="244"/>
      <c r="P976" s="244"/>
      <c r="Q976" s="247"/>
      <c r="R976" s="247"/>
      <c r="S976" s="247"/>
      <c r="T976" s="247"/>
      <c r="U976" s="247"/>
    </row>
    <row r="977" customFormat="false" ht="15.75" hidden="false" customHeight="false" outlineLevel="0" collapsed="false">
      <c r="A977" s="174"/>
      <c r="B977" s="174"/>
      <c r="C977" s="174"/>
      <c r="D977" s="240" t="n">
        <v>977</v>
      </c>
      <c r="E977" s="174"/>
      <c r="F977" s="174"/>
      <c r="G977" s="174"/>
      <c r="H977" s="174"/>
      <c r="I977" s="248"/>
      <c r="J977" s="174"/>
      <c r="K977" s="174"/>
      <c r="L977" s="174"/>
      <c r="M977" s="244" t="n">
        <v>97600</v>
      </c>
      <c r="N977" s="244"/>
      <c r="O977" s="244"/>
      <c r="P977" s="244"/>
      <c r="Q977" s="247"/>
      <c r="R977" s="247"/>
      <c r="S977" s="247"/>
      <c r="T977" s="247"/>
      <c r="U977" s="247"/>
    </row>
    <row r="978" customFormat="false" ht="15.75" hidden="false" customHeight="false" outlineLevel="0" collapsed="false">
      <c r="A978" s="174"/>
      <c r="B978" s="174"/>
      <c r="C978" s="174"/>
      <c r="D978" s="240" t="n">
        <v>978</v>
      </c>
      <c r="E978" s="174"/>
      <c r="F978" s="174"/>
      <c r="G978" s="174"/>
      <c r="H978" s="174"/>
      <c r="I978" s="248"/>
      <c r="J978" s="174"/>
      <c r="K978" s="174"/>
      <c r="L978" s="174"/>
      <c r="M978" s="244" t="n">
        <v>97700</v>
      </c>
      <c r="N978" s="244"/>
      <c r="O978" s="244"/>
      <c r="P978" s="244"/>
      <c r="Q978" s="247"/>
      <c r="R978" s="247"/>
      <c r="S978" s="247"/>
      <c r="T978" s="247"/>
      <c r="U978" s="247"/>
    </row>
    <row r="979" customFormat="false" ht="15.75" hidden="false" customHeight="false" outlineLevel="0" collapsed="false">
      <c r="A979" s="174"/>
      <c r="B979" s="174"/>
      <c r="C979" s="174"/>
      <c r="D979" s="240" t="n">
        <v>979</v>
      </c>
      <c r="E979" s="174"/>
      <c r="F979" s="174"/>
      <c r="G979" s="174"/>
      <c r="H979" s="174"/>
      <c r="I979" s="248"/>
      <c r="J979" s="174"/>
      <c r="K979" s="174"/>
      <c r="L979" s="174"/>
      <c r="M979" s="244" t="n">
        <v>97800</v>
      </c>
      <c r="N979" s="244"/>
      <c r="O979" s="244"/>
      <c r="P979" s="244"/>
      <c r="Q979" s="247"/>
      <c r="R979" s="247"/>
      <c r="S979" s="247"/>
      <c r="T979" s="247"/>
      <c r="U979" s="247"/>
    </row>
    <row r="980" customFormat="false" ht="15.75" hidden="false" customHeight="false" outlineLevel="0" collapsed="false">
      <c r="A980" s="174"/>
      <c r="B980" s="174"/>
      <c r="C980" s="174"/>
      <c r="D980" s="240" t="n">
        <v>980</v>
      </c>
      <c r="E980" s="174"/>
      <c r="F980" s="174"/>
      <c r="G980" s="174"/>
      <c r="H980" s="174"/>
      <c r="I980" s="248"/>
      <c r="J980" s="174"/>
      <c r="K980" s="174"/>
      <c r="L980" s="174"/>
      <c r="M980" s="244" t="n">
        <v>97900</v>
      </c>
      <c r="N980" s="244"/>
      <c r="O980" s="244"/>
      <c r="P980" s="244"/>
      <c r="Q980" s="247"/>
      <c r="R980" s="247"/>
      <c r="S980" s="247"/>
      <c r="T980" s="247"/>
      <c r="U980" s="247"/>
    </row>
    <row r="981" customFormat="false" ht="15.75" hidden="false" customHeight="false" outlineLevel="0" collapsed="false">
      <c r="A981" s="174"/>
      <c r="B981" s="174"/>
      <c r="C981" s="174"/>
      <c r="D981" s="240" t="n">
        <v>981</v>
      </c>
      <c r="E981" s="174"/>
      <c r="F981" s="174"/>
      <c r="G981" s="174"/>
      <c r="H981" s="174"/>
      <c r="I981" s="248"/>
      <c r="J981" s="174"/>
      <c r="K981" s="174"/>
      <c r="L981" s="174"/>
      <c r="M981" s="244" t="n">
        <v>98000</v>
      </c>
      <c r="N981" s="244"/>
      <c r="O981" s="244"/>
      <c r="P981" s="244"/>
      <c r="Q981" s="247"/>
      <c r="R981" s="247"/>
      <c r="S981" s="247"/>
      <c r="T981" s="247"/>
      <c r="U981" s="247"/>
    </row>
    <row r="982" customFormat="false" ht="15.75" hidden="false" customHeight="false" outlineLevel="0" collapsed="false">
      <c r="A982" s="174"/>
      <c r="B982" s="174"/>
      <c r="C982" s="174"/>
      <c r="D982" s="240" t="n">
        <v>982</v>
      </c>
      <c r="E982" s="174"/>
      <c r="F982" s="174"/>
      <c r="G982" s="174"/>
      <c r="H982" s="174"/>
      <c r="I982" s="248"/>
      <c r="J982" s="174"/>
      <c r="K982" s="174"/>
      <c r="L982" s="174"/>
      <c r="M982" s="244" t="n">
        <v>98100</v>
      </c>
      <c r="N982" s="244"/>
      <c r="O982" s="244"/>
      <c r="P982" s="244"/>
      <c r="Q982" s="247"/>
      <c r="R982" s="247"/>
      <c r="S982" s="247"/>
      <c r="T982" s="247"/>
      <c r="U982" s="247"/>
    </row>
    <row r="983" customFormat="false" ht="15.75" hidden="false" customHeight="false" outlineLevel="0" collapsed="false">
      <c r="A983" s="174"/>
      <c r="B983" s="174"/>
      <c r="C983" s="174"/>
      <c r="D983" s="240" t="n">
        <v>983</v>
      </c>
      <c r="E983" s="174"/>
      <c r="F983" s="174"/>
      <c r="G983" s="174"/>
      <c r="H983" s="174"/>
      <c r="I983" s="248"/>
      <c r="J983" s="174"/>
      <c r="K983" s="174"/>
      <c r="L983" s="174"/>
      <c r="M983" s="244" t="n">
        <v>98200</v>
      </c>
      <c r="N983" s="244"/>
      <c r="O983" s="244"/>
      <c r="P983" s="244"/>
      <c r="Q983" s="247"/>
      <c r="R983" s="247"/>
      <c r="S983" s="247"/>
      <c r="T983" s="247"/>
      <c r="U983" s="247"/>
    </row>
    <row r="984" customFormat="false" ht="15.75" hidden="false" customHeight="false" outlineLevel="0" collapsed="false">
      <c r="A984" s="174"/>
      <c r="B984" s="174"/>
      <c r="C984" s="174"/>
      <c r="D984" s="240" t="n">
        <v>984</v>
      </c>
      <c r="E984" s="174"/>
      <c r="F984" s="174"/>
      <c r="G984" s="174"/>
      <c r="H984" s="174"/>
      <c r="I984" s="248"/>
      <c r="J984" s="174"/>
      <c r="K984" s="174"/>
      <c r="L984" s="174"/>
      <c r="M984" s="244" t="n">
        <v>98300</v>
      </c>
      <c r="N984" s="244"/>
      <c r="O984" s="244"/>
      <c r="P984" s="244"/>
      <c r="Q984" s="247"/>
      <c r="R984" s="247"/>
      <c r="S984" s="247"/>
      <c r="T984" s="247"/>
      <c r="U984" s="247"/>
    </row>
    <row r="985" customFormat="false" ht="15.75" hidden="false" customHeight="false" outlineLevel="0" collapsed="false">
      <c r="A985" s="174"/>
      <c r="B985" s="174"/>
      <c r="C985" s="174"/>
      <c r="D985" s="240" t="n">
        <v>985</v>
      </c>
      <c r="E985" s="174"/>
      <c r="F985" s="174"/>
      <c r="G985" s="174"/>
      <c r="H985" s="174"/>
      <c r="I985" s="248"/>
      <c r="J985" s="174"/>
      <c r="K985" s="174"/>
      <c r="L985" s="174"/>
      <c r="M985" s="244" t="n">
        <v>98400</v>
      </c>
      <c r="N985" s="244"/>
      <c r="O985" s="244"/>
      <c r="P985" s="244"/>
      <c r="Q985" s="247"/>
      <c r="R985" s="247"/>
      <c r="S985" s="247"/>
      <c r="T985" s="247"/>
      <c r="U985" s="247"/>
    </row>
    <row r="986" customFormat="false" ht="15.75" hidden="false" customHeight="false" outlineLevel="0" collapsed="false">
      <c r="A986" s="174"/>
      <c r="B986" s="174"/>
      <c r="C986" s="174"/>
      <c r="D986" s="240" t="n">
        <v>986</v>
      </c>
      <c r="E986" s="174"/>
      <c r="F986" s="174"/>
      <c r="G986" s="174"/>
      <c r="H986" s="174"/>
      <c r="I986" s="248"/>
      <c r="J986" s="174"/>
      <c r="K986" s="174"/>
      <c r="L986" s="174"/>
      <c r="M986" s="244" t="n">
        <v>98500</v>
      </c>
      <c r="N986" s="244"/>
      <c r="O986" s="244"/>
      <c r="P986" s="244"/>
      <c r="Q986" s="247"/>
      <c r="R986" s="247"/>
      <c r="S986" s="247"/>
      <c r="T986" s="247"/>
      <c r="U986" s="247"/>
    </row>
    <row r="987" customFormat="false" ht="15.75" hidden="false" customHeight="false" outlineLevel="0" collapsed="false">
      <c r="A987" s="174"/>
      <c r="B987" s="174"/>
      <c r="C987" s="174"/>
      <c r="D987" s="240" t="n">
        <v>987</v>
      </c>
      <c r="E987" s="174"/>
      <c r="F987" s="174"/>
      <c r="G987" s="174"/>
      <c r="H987" s="174"/>
      <c r="I987" s="248"/>
      <c r="J987" s="174"/>
      <c r="K987" s="174"/>
      <c r="L987" s="174"/>
      <c r="M987" s="244" t="n">
        <v>98600</v>
      </c>
      <c r="N987" s="244"/>
      <c r="O987" s="244"/>
      <c r="P987" s="244"/>
      <c r="Q987" s="247"/>
      <c r="R987" s="247"/>
      <c r="S987" s="247"/>
      <c r="T987" s="247"/>
      <c r="U987" s="247"/>
    </row>
    <row r="988" customFormat="false" ht="15.75" hidden="false" customHeight="false" outlineLevel="0" collapsed="false">
      <c r="A988" s="174"/>
      <c r="B988" s="174"/>
      <c r="C988" s="174"/>
      <c r="D988" s="240" t="n">
        <v>988</v>
      </c>
      <c r="E988" s="174"/>
      <c r="F988" s="174"/>
      <c r="G988" s="174"/>
      <c r="H988" s="174"/>
      <c r="I988" s="248"/>
      <c r="J988" s="174"/>
      <c r="K988" s="174"/>
      <c r="L988" s="174"/>
      <c r="M988" s="244" t="n">
        <v>98700</v>
      </c>
      <c r="N988" s="244"/>
      <c r="O988" s="244"/>
      <c r="P988" s="244"/>
      <c r="Q988" s="247"/>
      <c r="R988" s="247"/>
      <c r="S988" s="247"/>
      <c r="T988" s="247"/>
      <c r="U988" s="247"/>
    </row>
    <row r="989" customFormat="false" ht="15.75" hidden="false" customHeight="false" outlineLevel="0" collapsed="false">
      <c r="A989" s="174"/>
      <c r="B989" s="174"/>
      <c r="C989" s="174"/>
      <c r="D989" s="240" t="n">
        <v>989</v>
      </c>
      <c r="E989" s="174"/>
      <c r="F989" s="174"/>
      <c r="G989" s="174"/>
      <c r="H989" s="174"/>
      <c r="I989" s="248"/>
      <c r="J989" s="174"/>
      <c r="K989" s="174"/>
      <c r="L989" s="174"/>
      <c r="M989" s="244" t="n">
        <v>98800</v>
      </c>
      <c r="N989" s="244"/>
      <c r="O989" s="244"/>
      <c r="P989" s="244"/>
      <c r="Q989" s="247"/>
      <c r="R989" s="247"/>
      <c r="S989" s="247"/>
      <c r="T989" s="247"/>
      <c r="U989" s="247"/>
    </row>
    <row r="990" customFormat="false" ht="15.75" hidden="false" customHeight="false" outlineLevel="0" collapsed="false">
      <c r="A990" s="174"/>
      <c r="B990" s="174"/>
      <c r="C990" s="174"/>
      <c r="D990" s="240" t="n">
        <v>990</v>
      </c>
      <c r="E990" s="174"/>
      <c r="F990" s="174"/>
      <c r="G990" s="174"/>
      <c r="H990" s="174"/>
      <c r="I990" s="248"/>
      <c r="J990" s="174"/>
      <c r="K990" s="174"/>
      <c r="L990" s="174"/>
      <c r="M990" s="244" t="n">
        <v>98900</v>
      </c>
      <c r="N990" s="244"/>
      <c r="O990" s="244"/>
      <c r="P990" s="244"/>
      <c r="Q990" s="247"/>
      <c r="R990" s="247"/>
      <c r="S990" s="247"/>
      <c r="T990" s="247"/>
      <c r="U990" s="247"/>
    </row>
    <row r="991" customFormat="false" ht="15.75" hidden="false" customHeight="false" outlineLevel="0" collapsed="false">
      <c r="A991" s="174"/>
      <c r="B991" s="174"/>
      <c r="C991" s="174"/>
      <c r="D991" s="240" t="n">
        <v>991</v>
      </c>
      <c r="E991" s="174"/>
      <c r="F991" s="174"/>
      <c r="G991" s="174"/>
      <c r="H991" s="174"/>
      <c r="I991" s="248"/>
      <c r="J991" s="174"/>
      <c r="K991" s="174"/>
      <c r="L991" s="174"/>
      <c r="M991" s="244" t="n">
        <v>99000</v>
      </c>
      <c r="N991" s="244"/>
      <c r="O991" s="244"/>
      <c r="P991" s="244"/>
      <c r="Q991" s="247"/>
      <c r="R991" s="247"/>
      <c r="S991" s="247"/>
      <c r="T991" s="247"/>
      <c r="U991" s="247"/>
    </row>
    <row r="992" customFormat="false" ht="15.75" hidden="false" customHeight="false" outlineLevel="0" collapsed="false">
      <c r="A992" s="174"/>
      <c r="B992" s="174"/>
      <c r="C992" s="174"/>
      <c r="D992" s="240" t="n">
        <v>992</v>
      </c>
      <c r="E992" s="174"/>
      <c r="F992" s="174"/>
      <c r="G992" s="174"/>
      <c r="H992" s="174"/>
      <c r="I992" s="248"/>
      <c r="J992" s="174"/>
      <c r="K992" s="174"/>
      <c r="L992" s="174"/>
      <c r="M992" s="244" t="n">
        <v>99100</v>
      </c>
      <c r="N992" s="244"/>
      <c r="O992" s="244"/>
      <c r="P992" s="244"/>
      <c r="Q992" s="247"/>
      <c r="R992" s="247"/>
      <c r="S992" s="247"/>
      <c r="T992" s="247"/>
      <c r="U992" s="247"/>
    </row>
    <row r="993" customFormat="false" ht="15.75" hidden="false" customHeight="false" outlineLevel="0" collapsed="false">
      <c r="A993" s="174"/>
      <c r="B993" s="174"/>
      <c r="C993" s="174"/>
      <c r="D993" s="240" t="n">
        <v>993</v>
      </c>
      <c r="E993" s="174"/>
      <c r="F993" s="174"/>
      <c r="G993" s="174"/>
      <c r="H993" s="174"/>
      <c r="I993" s="248"/>
      <c r="J993" s="174"/>
      <c r="K993" s="174"/>
      <c r="L993" s="174"/>
      <c r="M993" s="244" t="n">
        <v>99200</v>
      </c>
      <c r="N993" s="244"/>
      <c r="O993" s="244"/>
      <c r="P993" s="244"/>
      <c r="Q993" s="247"/>
      <c r="R993" s="247"/>
      <c r="S993" s="247"/>
      <c r="T993" s="247"/>
      <c r="U993" s="247"/>
    </row>
    <row r="994" customFormat="false" ht="15.75" hidden="false" customHeight="false" outlineLevel="0" collapsed="false">
      <c r="A994" s="174"/>
      <c r="B994" s="174"/>
      <c r="C994" s="174"/>
      <c r="D994" s="240" t="n">
        <v>994</v>
      </c>
      <c r="E994" s="174"/>
      <c r="F994" s="174"/>
      <c r="G994" s="174"/>
      <c r="H994" s="174"/>
      <c r="I994" s="248"/>
      <c r="J994" s="174"/>
      <c r="K994" s="174"/>
      <c r="L994" s="174"/>
      <c r="M994" s="244" t="n">
        <v>99300</v>
      </c>
      <c r="N994" s="244"/>
      <c r="O994" s="244"/>
      <c r="P994" s="244"/>
      <c r="Q994" s="247"/>
      <c r="R994" s="247"/>
      <c r="S994" s="247"/>
      <c r="T994" s="247"/>
      <c r="U994" s="247"/>
    </row>
    <row r="995" customFormat="false" ht="15.75" hidden="false" customHeight="false" outlineLevel="0" collapsed="false">
      <c r="A995" s="174"/>
      <c r="B995" s="174"/>
      <c r="C995" s="174"/>
      <c r="D995" s="240" t="n">
        <v>995</v>
      </c>
      <c r="E995" s="174"/>
      <c r="F995" s="174"/>
      <c r="G995" s="174"/>
      <c r="H995" s="174"/>
      <c r="I995" s="248"/>
      <c r="J995" s="174"/>
      <c r="K995" s="174"/>
      <c r="L995" s="174"/>
      <c r="M995" s="244" t="n">
        <v>99400</v>
      </c>
      <c r="N995" s="244"/>
      <c r="O995" s="244"/>
      <c r="P995" s="244"/>
      <c r="Q995" s="247"/>
      <c r="R995" s="247"/>
      <c r="S995" s="247"/>
      <c r="T995" s="247"/>
      <c r="U995" s="247"/>
    </row>
    <row r="996" customFormat="false" ht="15.75" hidden="false" customHeight="false" outlineLevel="0" collapsed="false">
      <c r="A996" s="174"/>
      <c r="B996" s="174"/>
      <c r="C996" s="174"/>
      <c r="D996" s="240" t="n">
        <v>996</v>
      </c>
      <c r="E996" s="174"/>
      <c r="F996" s="174"/>
      <c r="G996" s="174"/>
      <c r="H996" s="174"/>
      <c r="I996" s="248"/>
      <c r="J996" s="174"/>
      <c r="K996" s="174"/>
      <c r="L996" s="174"/>
      <c r="M996" s="244" t="n">
        <v>99500</v>
      </c>
      <c r="N996" s="244"/>
      <c r="O996" s="244"/>
      <c r="P996" s="244"/>
      <c r="Q996" s="247"/>
      <c r="R996" s="247"/>
      <c r="S996" s="247"/>
      <c r="T996" s="247"/>
      <c r="U996" s="247"/>
    </row>
    <row r="997" customFormat="false" ht="15.75" hidden="false" customHeight="false" outlineLevel="0" collapsed="false">
      <c r="A997" s="174"/>
      <c r="B997" s="174"/>
      <c r="C997" s="174"/>
      <c r="D997" s="240" t="n">
        <v>997</v>
      </c>
      <c r="E997" s="174"/>
      <c r="F997" s="174"/>
      <c r="G997" s="174"/>
      <c r="H997" s="174"/>
      <c r="I997" s="248"/>
      <c r="J997" s="174"/>
      <c r="K997" s="174"/>
      <c r="L997" s="174"/>
      <c r="M997" s="244" t="n">
        <v>99600</v>
      </c>
      <c r="N997" s="244"/>
      <c r="O997" s="244"/>
      <c r="P997" s="244"/>
      <c r="Q997" s="247"/>
      <c r="R997" s="247"/>
      <c r="S997" s="247"/>
      <c r="T997" s="247"/>
      <c r="U997" s="247"/>
    </row>
    <row r="998" customFormat="false" ht="15.75" hidden="false" customHeight="false" outlineLevel="0" collapsed="false">
      <c r="A998" s="174"/>
      <c r="B998" s="174"/>
      <c r="C998" s="174"/>
      <c r="D998" s="240" t="n">
        <v>998</v>
      </c>
      <c r="E998" s="174"/>
      <c r="F998" s="174"/>
      <c r="G998" s="174"/>
      <c r="H998" s="174"/>
      <c r="I998" s="248"/>
      <c r="J998" s="174"/>
      <c r="K998" s="174"/>
      <c r="L998" s="174"/>
      <c r="M998" s="244" t="n">
        <v>99700</v>
      </c>
      <c r="N998" s="244"/>
      <c r="O998" s="244"/>
      <c r="P998" s="244"/>
      <c r="Q998" s="247"/>
      <c r="R998" s="247"/>
      <c r="S998" s="247"/>
      <c r="T998" s="247"/>
      <c r="U998" s="247"/>
    </row>
    <row r="999" customFormat="false" ht="15.75" hidden="false" customHeight="false" outlineLevel="0" collapsed="false">
      <c r="A999" s="174"/>
      <c r="B999" s="174"/>
      <c r="C999" s="174"/>
      <c r="D999" s="240" t="n">
        <v>999</v>
      </c>
      <c r="E999" s="174"/>
      <c r="F999" s="174"/>
      <c r="G999" s="174"/>
      <c r="H999" s="174"/>
      <c r="I999" s="248"/>
      <c r="J999" s="174"/>
      <c r="K999" s="174"/>
      <c r="L999" s="174"/>
      <c r="M999" s="244" t="n">
        <v>99800</v>
      </c>
      <c r="N999" s="244"/>
      <c r="O999" s="244"/>
      <c r="P999" s="244"/>
      <c r="Q999" s="247"/>
      <c r="R999" s="247"/>
      <c r="S999" s="247"/>
      <c r="T999" s="247"/>
      <c r="U999" s="247"/>
    </row>
    <row r="1000" customFormat="false" ht="15.75" hidden="false" customHeight="false" outlineLevel="0" collapsed="false">
      <c r="A1000" s="174"/>
      <c r="B1000" s="174"/>
      <c r="C1000" s="174"/>
      <c r="D1000" s="240" t="n">
        <v>1000</v>
      </c>
      <c r="E1000" s="174"/>
      <c r="F1000" s="174"/>
      <c r="G1000" s="174"/>
      <c r="H1000" s="174"/>
      <c r="I1000" s="248"/>
      <c r="J1000" s="174"/>
      <c r="K1000" s="174"/>
      <c r="L1000" s="174"/>
      <c r="M1000" s="244" t="n">
        <v>99900</v>
      </c>
      <c r="N1000" s="244"/>
      <c r="O1000" s="244"/>
      <c r="P1000" s="244"/>
      <c r="Q1000" s="247"/>
      <c r="R1000" s="247"/>
      <c r="S1000" s="247"/>
      <c r="T1000" s="247"/>
      <c r="U1000" s="247"/>
    </row>
    <row r="1001" customFormat="false" ht="15.75" hidden="false" customHeight="false" outlineLevel="0" collapsed="false">
      <c r="A1001" s="174"/>
      <c r="B1001" s="174"/>
      <c r="C1001" s="174"/>
      <c r="D1001" s="240" t="n">
        <v>1001</v>
      </c>
      <c r="E1001" s="174"/>
      <c r="F1001" s="174"/>
      <c r="G1001" s="174"/>
      <c r="H1001" s="174"/>
      <c r="I1001" s="248"/>
      <c r="J1001" s="174"/>
      <c r="K1001" s="174"/>
      <c r="L1001" s="174"/>
      <c r="M1001" s="244"/>
      <c r="N1001" s="244"/>
      <c r="O1001" s="244"/>
      <c r="P1001" s="244"/>
      <c r="Q1001" s="247"/>
      <c r="R1001" s="247"/>
      <c r="S1001" s="247"/>
      <c r="T1001" s="247"/>
      <c r="U1001" s="247"/>
    </row>
    <row r="1002" customFormat="false" ht="15.75" hidden="false" customHeight="false" outlineLevel="0" collapsed="false">
      <c r="A1002" s="174"/>
      <c r="B1002" s="174"/>
      <c r="C1002" s="174"/>
      <c r="D1002" s="240" t="n">
        <v>1002</v>
      </c>
      <c r="E1002" s="174"/>
      <c r="F1002" s="174"/>
      <c r="G1002" s="174"/>
      <c r="H1002" s="174"/>
      <c r="I1002" s="248"/>
      <c r="J1002" s="174"/>
      <c r="K1002" s="174"/>
      <c r="L1002" s="174"/>
      <c r="M1002" s="174"/>
      <c r="N1002" s="174"/>
      <c r="O1002" s="174"/>
      <c r="P1002" s="174"/>
    </row>
    <row r="1003" customFormat="false" ht="15.75" hidden="false" customHeight="false" outlineLevel="0" collapsed="false">
      <c r="A1003" s="174"/>
      <c r="B1003" s="174"/>
      <c r="C1003" s="174"/>
      <c r="D1003" s="240" t="n">
        <v>1003</v>
      </c>
      <c r="E1003" s="174"/>
      <c r="F1003" s="174"/>
      <c r="G1003" s="174"/>
      <c r="H1003" s="174"/>
      <c r="I1003" s="248"/>
      <c r="J1003" s="174"/>
      <c r="K1003" s="174"/>
      <c r="L1003" s="174"/>
      <c r="M1003" s="174"/>
      <c r="N1003" s="174"/>
      <c r="O1003" s="174"/>
      <c r="P1003" s="174"/>
    </row>
    <row r="1004" customFormat="false" ht="15.75" hidden="false" customHeight="false" outlineLevel="0" collapsed="false">
      <c r="A1004" s="174"/>
      <c r="B1004" s="174"/>
      <c r="C1004" s="174"/>
      <c r="D1004" s="240" t="n">
        <v>1004</v>
      </c>
      <c r="E1004" s="174"/>
      <c r="F1004" s="174"/>
      <c r="G1004" s="174"/>
      <c r="H1004" s="174"/>
      <c r="I1004" s="248"/>
      <c r="J1004" s="174"/>
      <c r="K1004" s="174"/>
      <c r="L1004" s="174"/>
      <c r="M1004" s="174"/>
      <c r="N1004" s="174"/>
      <c r="O1004" s="174"/>
      <c r="P1004" s="174"/>
    </row>
    <row r="1005" customFormat="false" ht="15.75" hidden="false" customHeight="false" outlineLevel="0" collapsed="false">
      <c r="A1005" s="174"/>
      <c r="B1005" s="174"/>
      <c r="C1005" s="174"/>
      <c r="D1005" s="240" t="n">
        <v>1005</v>
      </c>
      <c r="E1005" s="174"/>
      <c r="F1005" s="174"/>
      <c r="G1005" s="174"/>
      <c r="H1005" s="174"/>
      <c r="I1005" s="248"/>
      <c r="J1005" s="174"/>
      <c r="K1005" s="174"/>
      <c r="L1005" s="174"/>
      <c r="M1005" s="174"/>
      <c r="N1005" s="174"/>
      <c r="O1005" s="174"/>
      <c r="P1005" s="174"/>
    </row>
    <row r="1006" customFormat="false" ht="15.75" hidden="false" customHeight="false" outlineLevel="0" collapsed="false">
      <c r="A1006" s="174"/>
      <c r="B1006" s="174"/>
      <c r="C1006" s="174"/>
      <c r="D1006" s="240" t="n">
        <v>1006</v>
      </c>
      <c r="E1006" s="174"/>
      <c r="F1006" s="174"/>
      <c r="G1006" s="174"/>
      <c r="H1006" s="174"/>
      <c r="I1006" s="248"/>
      <c r="J1006" s="174"/>
      <c r="K1006" s="174"/>
      <c r="L1006" s="174"/>
      <c r="M1006" s="174"/>
      <c r="N1006" s="174"/>
      <c r="O1006" s="174"/>
      <c r="P1006" s="174"/>
    </row>
    <row r="1007" customFormat="false" ht="15.75" hidden="false" customHeight="false" outlineLevel="0" collapsed="false">
      <c r="A1007" s="174"/>
      <c r="B1007" s="174"/>
      <c r="C1007" s="174"/>
      <c r="D1007" s="240" t="n">
        <v>1007</v>
      </c>
      <c r="E1007" s="174"/>
      <c r="F1007" s="174"/>
      <c r="G1007" s="174"/>
      <c r="H1007" s="174"/>
      <c r="I1007" s="248"/>
      <c r="J1007" s="174"/>
      <c r="K1007" s="174"/>
      <c r="L1007" s="174"/>
      <c r="M1007" s="174"/>
      <c r="N1007" s="174"/>
      <c r="O1007" s="174"/>
      <c r="P1007" s="174"/>
    </row>
    <row r="1008" customFormat="false" ht="15.75" hidden="false" customHeight="false" outlineLevel="0" collapsed="false">
      <c r="A1008" s="174"/>
      <c r="B1008" s="174"/>
      <c r="C1008" s="174"/>
      <c r="D1008" s="240" t="n">
        <v>1008</v>
      </c>
      <c r="E1008" s="174"/>
      <c r="F1008" s="174"/>
      <c r="G1008" s="174"/>
      <c r="H1008" s="174"/>
      <c r="I1008" s="248"/>
      <c r="J1008" s="174"/>
      <c r="K1008" s="174"/>
      <c r="L1008" s="174"/>
      <c r="M1008" s="174"/>
      <c r="N1008" s="174"/>
      <c r="O1008" s="174"/>
      <c r="P1008" s="174"/>
    </row>
    <row r="1009" customFormat="false" ht="15.75" hidden="false" customHeight="false" outlineLevel="0" collapsed="false">
      <c r="A1009" s="174"/>
      <c r="B1009" s="174"/>
      <c r="C1009" s="174"/>
      <c r="D1009" s="240" t="n">
        <v>1009</v>
      </c>
      <c r="E1009" s="174"/>
      <c r="F1009" s="174"/>
      <c r="G1009" s="174"/>
      <c r="H1009" s="174"/>
      <c r="I1009" s="248"/>
      <c r="J1009" s="174"/>
      <c r="K1009" s="174"/>
      <c r="L1009" s="174"/>
      <c r="M1009" s="174"/>
      <c r="N1009" s="174"/>
      <c r="O1009" s="174"/>
      <c r="P1009" s="174"/>
    </row>
    <row r="1010" customFormat="false" ht="15.75" hidden="false" customHeight="false" outlineLevel="0" collapsed="false">
      <c r="A1010" s="174"/>
      <c r="B1010" s="174"/>
      <c r="C1010" s="174"/>
      <c r="D1010" s="240" t="n">
        <v>1010</v>
      </c>
      <c r="E1010" s="174"/>
      <c r="F1010" s="174"/>
      <c r="G1010" s="174"/>
      <c r="H1010" s="174"/>
      <c r="I1010" s="248"/>
      <c r="J1010" s="174"/>
      <c r="K1010" s="174"/>
      <c r="L1010" s="174"/>
      <c r="M1010" s="174"/>
      <c r="N1010" s="174"/>
      <c r="O1010" s="174"/>
      <c r="P1010" s="174"/>
    </row>
    <row r="1011" customFormat="false" ht="15.75" hidden="false" customHeight="false" outlineLevel="0" collapsed="false">
      <c r="A1011" s="174"/>
      <c r="B1011" s="174"/>
      <c r="C1011" s="174"/>
      <c r="D1011" s="240" t="n">
        <v>1011</v>
      </c>
      <c r="E1011" s="174"/>
      <c r="F1011" s="174"/>
      <c r="G1011" s="174"/>
      <c r="H1011" s="174"/>
      <c r="I1011" s="248"/>
      <c r="J1011" s="174"/>
      <c r="K1011" s="174"/>
      <c r="L1011" s="174"/>
      <c r="M1011" s="174"/>
      <c r="N1011" s="174"/>
      <c r="O1011" s="174"/>
      <c r="P1011" s="174"/>
    </row>
    <row r="1012" customFormat="false" ht="15.75" hidden="false" customHeight="false" outlineLevel="0" collapsed="false">
      <c r="A1012" s="174"/>
      <c r="B1012" s="174"/>
      <c r="C1012" s="174"/>
      <c r="D1012" s="240" t="n">
        <v>1012</v>
      </c>
      <c r="E1012" s="174"/>
      <c r="F1012" s="174"/>
      <c r="G1012" s="174"/>
      <c r="H1012" s="174"/>
      <c r="I1012" s="248"/>
      <c r="J1012" s="174"/>
      <c r="K1012" s="174"/>
      <c r="L1012" s="174"/>
      <c r="M1012" s="174"/>
      <c r="N1012" s="174"/>
      <c r="O1012" s="174"/>
      <c r="P1012" s="174"/>
    </row>
    <row r="1013" customFormat="false" ht="15.75" hidden="false" customHeight="false" outlineLevel="0" collapsed="false">
      <c r="A1013" s="174"/>
      <c r="B1013" s="174"/>
      <c r="C1013" s="174"/>
      <c r="D1013" s="240" t="n">
        <v>1013</v>
      </c>
      <c r="E1013" s="174"/>
      <c r="F1013" s="174"/>
      <c r="G1013" s="174"/>
      <c r="H1013" s="174"/>
      <c r="I1013" s="248"/>
      <c r="J1013" s="174"/>
      <c r="K1013" s="174"/>
      <c r="L1013" s="174"/>
      <c r="M1013" s="174"/>
      <c r="N1013" s="174"/>
      <c r="O1013" s="174"/>
      <c r="P1013" s="174"/>
    </row>
    <row r="1014" customFormat="false" ht="15.75" hidden="false" customHeight="false" outlineLevel="0" collapsed="false">
      <c r="A1014" s="174"/>
      <c r="B1014" s="174"/>
      <c r="C1014" s="174"/>
      <c r="D1014" s="240" t="n">
        <v>1014</v>
      </c>
      <c r="E1014" s="174"/>
      <c r="F1014" s="174"/>
      <c r="G1014" s="174"/>
      <c r="H1014" s="174"/>
      <c r="I1014" s="248"/>
      <c r="J1014" s="174"/>
      <c r="K1014" s="174"/>
      <c r="L1014" s="174"/>
      <c r="M1014" s="174"/>
      <c r="N1014" s="174"/>
      <c r="O1014" s="174"/>
      <c r="P1014" s="174"/>
    </row>
    <row r="1015" customFormat="false" ht="15.75" hidden="false" customHeight="false" outlineLevel="0" collapsed="false">
      <c r="A1015" s="174"/>
      <c r="B1015" s="174"/>
      <c r="C1015" s="174"/>
      <c r="D1015" s="240" t="n">
        <v>1015</v>
      </c>
      <c r="E1015" s="174"/>
      <c r="F1015" s="174"/>
      <c r="G1015" s="174"/>
      <c r="H1015" s="174"/>
      <c r="I1015" s="248"/>
      <c r="J1015" s="174"/>
      <c r="K1015" s="174"/>
      <c r="L1015" s="174"/>
      <c r="M1015" s="174"/>
      <c r="N1015" s="174"/>
      <c r="O1015" s="174"/>
      <c r="P1015" s="174"/>
    </row>
    <row r="1016" customFormat="false" ht="15.75" hidden="false" customHeight="false" outlineLevel="0" collapsed="false">
      <c r="A1016" s="174"/>
      <c r="B1016" s="174"/>
      <c r="C1016" s="174"/>
      <c r="D1016" s="240" t="n">
        <v>1016</v>
      </c>
      <c r="E1016" s="174"/>
      <c r="F1016" s="174"/>
      <c r="G1016" s="174"/>
      <c r="H1016" s="174"/>
      <c r="I1016" s="248"/>
      <c r="J1016" s="174"/>
      <c r="K1016" s="174"/>
      <c r="L1016" s="174"/>
      <c r="M1016" s="174"/>
      <c r="N1016" s="174"/>
      <c r="O1016" s="174"/>
      <c r="P1016" s="174"/>
    </row>
    <row r="1017" customFormat="false" ht="15.75" hidden="false" customHeight="false" outlineLevel="0" collapsed="false">
      <c r="A1017" s="174"/>
      <c r="B1017" s="174"/>
      <c r="C1017" s="174"/>
      <c r="D1017" s="240" t="n">
        <v>1017</v>
      </c>
      <c r="E1017" s="174"/>
      <c r="F1017" s="174"/>
      <c r="G1017" s="174"/>
      <c r="H1017" s="174"/>
      <c r="I1017" s="248"/>
      <c r="J1017" s="174"/>
      <c r="K1017" s="174"/>
      <c r="L1017" s="174"/>
      <c r="M1017" s="174"/>
      <c r="N1017" s="174"/>
      <c r="O1017" s="174"/>
      <c r="P1017" s="174"/>
    </row>
    <row r="1018" customFormat="false" ht="15.75" hidden="false" customHeight="false" outlineLevel="0" collapsed="false">
      <c r="A1018" s="174"/>
      <c r="B1018" s="174"/>
      <c r="C1018" s="174"/>
      <c r="D1018" s="240" t="n">
        <v>1018</v>
      </c>
      <c r="E1018" s="174"/>
      <c r="F1018" s="174"/>
      <c r="G1018" s="174"/>
      <c r="H1018" s="174"/>
      <c r="I1018" s="248"/>
      <c r="J1018" s="174"/>
      <c r="K1018" s="174"/>
      <c r="L1018" s="174"/>
      <c r="M1018" s="174"/>
      <c r="N1018" s="174"/>
      <c r="O1018" s="174"/>
      <c r="P1018" s="174"/>
    </row>
    <row r="1019" customFormat="false" ht="15.75" hidden="false" customHeight="false" outlineLevel="0" collapsed="false">
      <c r="A1019" s="174"/>
      <c r="B1019" s="174"/>
      <c r="C1019" s="174"/>
      <c r="D1019" s="240" t="n">
        <v>1019</v>
      </c>
      <c r="E1019" s="174"/>
      <c r="F1019" s="174"/>
      <c r="G1019" s="174"/>
      <c r="H1019" s="174"/>
      <c r="I1019" s="248"/>
      <c r="J1019" s="174"/>
      <c r="K1019" s="174"/>
      <c r="L1019" s="174"/>
      <c r="M1019" s="174"/>
      <c r="N1019" s="174"/>
      <c r="O1019" s="174"/>
      <c r="P1019" s="174"/>
    </row>
    <row r="1020" customFormat="false" ht="15.75" hidden="false" customHeight="false" outlineLevel="0" collapsed="false">
      <c r="A1020" s="174"/>
      <c r="B1020" s="174"/>
      <c r="C1020" s="174"/>
      <c r="D1020" s="240" t="n">
        <v>1020</v>
      </c>
      <c r="E1020" s="174"/>
      <c r="F1020" s="174"/>
      <c r="G1020" s="174"/>
      <c r="H1020" s="174"/>
      <c r="I1020" s="248"/>
      <c r="J1020" s="174"/>
      <c r="K1020" s="174"/>
      <c r="L1020" s="174"/>
      <c r="M1020" s="174"/>
      <c r="N1020" s="174"/>
      <c r="O1020" s="174"/>
      <c r="P1020" s="174"/>
    </row>
    <row r="1021" customFormat="false" ht="15.75" hidden="false" customHeight="false" outlineLevel="0" collapsed="false">
      <c r="A1021" s="174"/>
      <c r="B1021" s="174"/>
      <c r="C1021" s="174"/>
      <c r="D1021" s="240" t="n">
        <v>1021</v>
      </c>
      <c r="E1021" s="174"/>
      <c r="F1021" s="174"/>
      <c r="G1021" s="174"/>
      <c r="H1021" s="174"/>
      <c r="I1021" s="248"/>
      <c r="J1021" s="174"/>
      <c r="K1021" s="174"/>
      <c r="L1021" s="174"/>
      <c r="M1021" s="174"/>
      <c r="N1021" s="174"/>
      <c r="O1021" s="174"/>
      <c r="P1021" s="174"/>
    </row>
    <row r="1022" customFormat="false" ht="15.75" hidden="false" customHeight="false" outlineLevel="0" collapsed="false">
      <c r="A1022" s="174"/>
      <c r="B1022" s="174"/>
      <c r="C1022" s="174"/>
      <c r="D1022" s="240" t="n">
        <v>1022</v>
      </c>
      <c r="E1022" s="174"/>
      <c r="F1022" s="174"/>
      <c r="G1022" s="174"/>
      <c r="H1022" s="174"/>
      <c r="I1022" s="248"/>
      <c r="J1022" s="174"/>
      <c r="K1022" s="174"/>
      <c r="L1022" s="174"/>
      <c r="M1022" s="174"/>
      <c r="N1022" s="174"/>
      <c r="O1022" s="174"/>
      <c r="P1022" s="174"/>
    </row>
    <row r="1023" customFormat="false" ht="15.75" hidden="false" customHeight="false" outlineLevel="0" collapsed="false">
      <c r="A1023" s="174"/>
      <c r="B1023" s="174"/>
      <c r="C1023" s="174"/>
      <c r="D1023" s="240" t="n">
        <v>1023</v>
      </c>
      <c r="E1023" s="174"/>
      <c r="F1023" s="174"/>
      <c r="G1023" s="174"/>
      <c r="H1023" s="174"/>
      <c r="I1023" s="248"/>
      <c r="J1023" s="174"/>
      <c r="K1023" s="174"/>
      <c r="L1023" s="174"/>
      <c r="M1023" s="174"/>
      <c r="N1023" s="174"/>
      <c r="O1023" s="174"/>
      <c r="P1023" s="174"/>
    </row>
    <row r="1024" customFormat="false" ht="15.75" hidden="false" customHeight="false" outlineLevel="0" collapsed="false">
      <c r="A1024" s="174"/>
      <c r="B1024" s="174"/>
      <c r="C1024" s="174"/>
      <c r="D1024" s="240" t="n">
        <v>1024</v>
      </c>
      <c r="E1024" s="174"/>
      <c r="F1024" s="174"/>
      <c r="G1024" s="174"/>
      <c r="H1024" s="174"/>
      <c r="I1024" s="248"/>
      <c r="J1024" s="174"/>
      <c r="K1024" s="174"/>
      <c r="L1024" s="174"/>
      <c r="M1024" s="174"/>
      <c r="N1024" s="174"/>
      <c r="O1024" s="174"/>
      <c r="P1024" s="174"/>
    </row>
    <row r="1025" customFormat="false" ht="15.75" hidden="false" customHeight="false" outlineLevel="0" collapsed="false">
      <c r="A1025" s="174"/>
      <c r="B1025" s="174"/>
      <c r="C1025" s="174"/>
      <c r="D1025" s="240" t="n">
        <v>1025</v>
      </c>
      <c r="E1025" s="174"/>
      <c r="F1025" s="174"/>
      <c r="G1025" s="174"/>
      <c r="H1025" s="174"/>
      <c r="I1025" s="248"/>
      <c r="J1025" s="174"/>
      <c r="K1025" s="174"/>
      <c r="L1025" s="174"/>
      <c r="M1025" s="174"/>
      <c r="N1025" s="174"/>
      <c r="O1025" s="174"/>
      <c r="P1025" s="174"/>
    </row>
    <row r="1026" customFormat="false" ht="15.75" hidden="false" customHeight="false" outlineLevel="0" collapsed="false">
      <c r="A1026" s="174"/>
      <c r="B1026" s="174"/>
      <c r="C1026" s="174"/>
      <c r="D1026" s="240" t="n">
        <v>1026</v>
      </c>
      <c r="E1026" s="174"/>
      <c r="F1026" s="174"/>
      <c r="G1026" s="174"/>
      <c r="H1026" s="174"/>
      <c r="I1026" s="248"/>
      <c r="J1026" s="174"/>
      <c r="K1026" s="174"/>
      <c r="L1026" s="174"/>
      <c r="M1026" s="174"/>
      <c r="N1026" s="174"/>
      <c r="O1026" s="174"/>
      <c r="P1026" s="174"/>
    </row>
    <row r="1027" customFormat="false" ht="15.75" hidden="false" customHeight="false" outlineLevel="0" collapsed="false">
      <c r="A1027" s="174"/>
      <c r="B1027" s="174"/>
      <c r="C1027" s="174"/>
      <c r="D1027" s="240" t="n">
        <v>1027</v>
      </c>
      <c r="E1027" s="174"/>
      <c r="F1027" s="174"/>
      <c r="G1027" s="174"/>
      <c r="H1027" s="174"/>
      <c r="I1027" s="248"/>
      <c r="J1027" s="174"/>
      <c r="K1027" s="174"/>
      <c r="L1027" s="174"/>
      <c r="M1027" s="174"/>
      <c r="N1027" s="174"/>
      <c r="O1027" s="174"/>
      <c r="P1027" s="174"/>
    </row>
    <row r="1028" customFormat="false" ht="15.75" hidden="false" customHeight="false" outlineLevel="0" collapsed="false">
      <c r="A1028" s="174"/>
      <c r="B1028" s="174"/>
      <c r="C1028" s="174"/>
      <c r="D1028" s="240" t="n">
        <v>1028</v>
      </c>
      <c r="E1028" s="174"/>
      <c r="F1028" s="174"/>
      <c r="G1028" s="174"/>
      <c r="H1028" s="174"/>
      <c r="I1028" s="248"/>
      <c r="J1028" s="174"/>
      <c r="K1028" s="174"/>
      <c r="L1028" s="174"/>
      <c r="M1028" s="174"/>
      <c r="N1028" s="174"/>
      <c r="O1028" s="174"/>
      <c r="P1028" s="174"/>
    </row>
    <row r="1029" customFormat="false" ht="15.75" hidden="false" customHeight="false" outlineLevel="0" collapsed="false">
      <c r="A1029" s="174"/>
      <c r="B1029" s="174"/>
      <c r="C1029" s="174"/>
      <c r="D1029" s="240" t="n">
        <v>1029</v>
      </c>
      <c r="E1029" s="174"/>
      <c r="F1029" s="174"/>
      <c r="G1029" s="174"/>
      <c r="H1029" s="174"/>
      <c r="I1029" s="248"/>
      <c r="J1029" s="174"/>
      <c r="K1029" s="174"/>
      <c r="L1029" s="174"/>
      <c r="M1029" s="174"/>
      <c r="N1029" s="174"/>
      <c r="O1029" s="174"/>
      <c r="P1029" s="174"/>
    </row>
    <row r="1030" customFormat="false" ht="15.75" hidden="false" customHeight="false" outlineLevel="0" collapsed="false">
      <c r="A1030" s="174"/>
      <c r="B1030" s="174"/>
      <c r="C1030" s="174"/>
      <c r="D1030" s="240" t="n">
        <v>1030</v>
      </c>
      <c r="E1030" s="174"/>
      <c r="F1030" s="174"/>
      <c r="G1030" s="174"/>
      <c r="H1030" s="174"/>
      <c r="I1030" s="248"/>
      <c r="J1030" s="174"/>
      <c r="K1030" s="174"/>
      <c r="L1030" s="174"/>
      <c r="M1030" s="174"/>
      <c r="N1030" s="174"/>
      <c r="O1030" s="174"/>
      <c r="P1030" s="174"/>
    </row>
    <row r="1031" customFormat="false" ht="15.75" hidden="false" customHeight="false" outlineLevel="0" collapsed="false">
      <c r="A1031" s="174"/>
      <c r="B1031" s="174"/>
      <c r="C1031" s="174"/>
      <c r="D1031" s="240" t="n">
        <v>1031</v>
      </c>
      <c r="E1031" s="174"/>
      <c r="F1031" s="174"/>
      <c r="G1031" s="174"/>
      <c r="H1031" s="174"/>
      <c r="I1031" s="248"/>
      <c r="J1031" s="174"/>
      <c r="K1031" s="174"/>
      <c r="L1031" s="174"/>
      <c r="M1031" s="174"/>
      <c r="N1031" s="174"/>
      <c r="O1031" s="174"/>
      <c r="P1031" s="174"/>
    </row>
    <row r="1032" customFormat="false" ht="15.75" hidden="false" customHeight="false" outlineLevel="0" collapsed="false">
      <c r="A1032" s="174"/>
      <c r="B1032" s="174"/>
      <c r="C1032" s="174"/>
      <c r="D1032" s="240" t="n">
        <v>1032</v>
      </c>
      <c r="E1032" s="174"/>
      <c r="F1032" s="174"/>
      <c r="G1032" s="174"/>
      <c r="H1032" s="174"/>
      <c r="I1032" s="248"/>
      <c r="J1032" s="174"/>
      <c r="K1032" s="174"/>
      <c r="L1032" s="174"/>
      <c r="M1032" s="174"/>
      <c r="N1032" s="174"/>
      <c r="O1032" s="174"/>
      <c r="P1032" s="174"/>
    </row>
    <row r="1033" customFormat="false" ht="15.75" hidden="false" customHeight="false" outlineLevel="0" collapsed="false">
      <c r="A1033" s="174"/>
      <c r="B1033" s="174"/>
      <c r="C1033" s="174"/>
      <c r="D1033" s="240" t="n">
        <v>1033</v>
      </c>
      <c r="E1033" s="174"/>
      <c r="F1033" s="174"/>
      <c r="G1033" s="174"/>
      <c r="H1033" s="174"/>
      <c r="I1033" s="248"/>
      <c r="J1033" s="174"/>
      <c r="K1033" s="174"/>
      <c r="L1033" s="174"/>
      <c r="M1033" s="174"/>
      <c r="N1033" s="174"/>
      <c r="O1033" s="174"/>
      <c r="P1033" s="174"/>
    </row>
    <row r="1034" customFormat="false" ht="15.75" hidden="false" customHeight="false" outlineLevel="0" collapsed="false">
      <c r="A1034" s="174"/>
      <c r="B1034" s="174"/>
      <c r="C1034" s="174"/>
      <c r="D1034" s="240" t="n">
        <v>1034</v>
      </c>
      <c r="E1034" s="174"/>
      <c r="F1034" s="174"/>
      <c r="G1034" s="174"/>
      <c r="H1034" s="174"/>
      <c r="I1034" s="248"/>
      <c r="J1034" s="174"/>
      <c r="K1034" s="174"/>
      <c r="L1034" s="174"/>
      <c r="M1034" s="174"/>
      <c r="N1034" s="174"/>
      <c r="O1034" s="174"/>
      <c r="P1034" s="174"/>
    </row>
    <row r="1035" customFormat="false" ht="15.75" hidden="false" customHeight="false" outlineLevel="0" collapsed="false">
      <c r="A1035" s="174"/>
      <c r="B1035" s="174"/>
      <c r="C1035" s="174"/>
      <c r="D1035" s="240" t="n">
        <v>1035</v>
      </c>
      <c r="E1035" s="174"/>
      <c r="F1035" s="174"/>
      <c r="G1035" s="174"/>
      <c r="H1035" s="174"/>
      <c r="I1035" s="248"/>
      <c r="J1035" s="174"/>
      <c r="K1035" s="174"/>
      <c r="L1035" s="174"/>
      <c r="M1035" s="174"/>
      <c r="N1035" s="174"/>
      <c r="O1035" s="174"/>
      <c r="P1035" s="174"/>
    </row>
    <row r="1036" customFormat="false" ht="15.75" hidden="false" customHeight="false" outlineLevel="0" collapsed="false">
      <c r="A1036" s="174"/>
      <c r="B1036" s="174"/>
      <c r="C1036" s="174"/>
      <c r="D1036" s="240" t="n">
        <v>1036</v>
      </c>
      <c r="E1036" s="174"/>
      <c r="F1036" s="174"/>
      <c r="G1036" s="174"/>
      <c r="H1036" s="174"/>
      <c r="I1036" s="248"/>
      <c r="J1036" s="174"/>
      <c r="K1036" s="174"/>
      <c r="L1036" s="174"/>
      <c r="M1036" s="174"/>
      <c r="N1036" s="174"/>
      <c r="O1036" s="174"/>
      <c r="P1036" s="174"/>
    </row>
    <row r="1037" customFormat="false" ht="15.75" hidden="false" customHeight="false" outlineLevel="0" collapsed="false">
      <c r="A1037" s="174"/>
      <c r="B1037" s="174"/>
      <c r="C1037" s="174"/>
      <c r="D1037" s="240" t="n">
        <v>1037</v>
      </c>
      <c r="E1037" s="174"/>
      <c r="F1037" s="174"/>
      <c r="G1037" s="174"/>
      <c r="H1037" s="174"/>
      <c r="I1037" s="248"/>
      <c r="J1037" s="174"/>
      <c r="K1037" s="174"/>
      <c r="L1037" s="174"/>
      <c r="M1037" s="174"/>
      <c r="N1037" s="174"/>
      <c r="O1037" s="174"/>
      <c r="P1037" s="174"/>
    </row>
    <row r="1038" customFormat="false" ht="15.75" hidden="false" customHeight="false" outlineLevel="0" collapsed="false">
      <c r="A1038" s="174"/>
      <c r="B1038" s="174"/>
      <c r="C1038" s="174"/>
      <c r="D1038" s="240" t="n">
        <v>1038</v>
      </c>
      <c r="E1038" s="174"/>
      <c r="F1038" s="174"/>
      <c r="G1038" s="174"/>
      <c r="H1038" s="174"/>
      <c r="I1038" s="248"/>
      <c r="J1038" s="174"/>
      <c r="K1038" s="174"/>
      <c r="L1038" s="174"/>
      <c r="M1038" s="174"/>
      <c r="N1038" s="174"/>
      <c r="O1038" s="174"/>
      <c r="P1038" s="174"/>
    </row>
    <row r="1039" customFormat="false" ht="15.75" hidden="false" customHeight="false" outlineLevel="0" collapsed="false">
      <c r="A1039" s="174"/>
      <c r="B1039" s="174"/>
      <c r="C1039" s="174"/>
      <c r="D1039" s="240" t="n">
        <v>1039</v>
      </c>
      <c r="E1039" s="174"/>
      <c r="F1039" s="174"/>
      <c r="G1039" s="174"/>
      <c r="H1039" s="174"/>
      <c r="I1039" s="248"/>
      <c r="J1039" s="174"/>
      <c r="K1039" s="174"/>
      <c r="L1039" s="174"/>
      <c r="M1039" s="174"/>
      <c r="N1039" s="174"/>
      <c r="O1039" s="174"/>
      <c r="P1039" s="174"/>
    </row>
    <row r="1040" customFormat="false" ht="15.75" hidden="false" customHeight="false" outlineLevel="0" collapsed="false">
      <c r="A1040" s="174"/>
      <c r="B1040" s="174"/>
      <c r="C1040" s="174"/>
      <c r="D1040" s="240" t="n">
        <v>1040</v>
      </c>
      <c r="E1040" s="174"/>
      <c r="F1040" s="174"/>
      <c r="G1040" s="174"/>
      <c r="H1040" s="174"/>
      <c r="I1040" s="248"/>
      <c r="J1040" s="174"/>
      <c r="K1040" s="174"/>
      <c r="L1040" s="174"/>
      <c r="M1040" s="174"/>
      <c r="N1040" s="174"/>
      <c r="O1040" s="174"/>
      <c r="P1040" s="174"/>
    </row>
    <row r="1041" customFormat="false" ht="15.75" hidden="false" customHeight="false" outlineLevel="0" collapsed="false">
      <c r="A1041" s="174"/>
      <c r="B1041" s="174"/>
      <c r="C1041" s="174"/>
      <c r="D1041" s="240" t="n">
        <v>1041</v>
      </c>
      <c r="E1041" s="174"/>
      <c r="F1041" s="174"/>
      <c r="G1041" s="174"/>
      <c r="H1041" s="174"/>
      <c r="I1041" s="248"/>
      <c r="J1041" s="174"/>
      <c r="K1041" s="174"/>
      <c r="L1041" s="174"/>
      <c r="M1041" s="174"/>
      <c r="N1041" s="174"/>
      <c r="O1041" s="174"/>
      <c r="P1041" s="174"/>
    </row>
    <row r="1042" customFormat="false" ht="15.75" hidden="false" customHeight="false" outlineLevel="0" collapsed="false">
      <c r="A1042" s="174"/>
      <c r="B1042" s="174"/>
      <c r="C1042" s="174"/>
      <c r="D1042" s="240" t="n">
        <v>1042</v>
      </c>
      <c r="E1042" s="174"/>
      <c r="F1042" s="174"/>
      <c r="G1042" s="174"/>
      <c r="H1042" s="174"/>
      <c r="I1042" s="248"/>
      <c r="J1042" s="174"/>
      <c r="K1042" s="174"/>
      <c r="L1042" s="174"/>
      <c r="M1042" s="174"/>
      <c r="N1042" s="174"/>
      <c r="O1042" s="174"/>
      <c r="P1042" s="174"/>
    </row>
    <row r="1043" customFormat="false" ht="15.75" hidden="false" customHeight="false" outlineLevel="0" collapsed="false">
      <c r="A1043" s="174"/>
      <c r="B1043" s="174"/>
      <c r="C1043" s="174"/>
      <c r="D1043" s="240" t="n">
        <v>1043</v>
      </c>
      <c r="E1043" s="174"/>
      <c r="F1043" s="174"/>
      <c r="G1043" s="174"/>
      <c r="H1043" s="174"/>
      <c r="I1043" s="248"/>
      <c r="J1043" s="174"/>
      <c r="K1043" s="174"/>
      <c r="L1043" s="174"/>
      <c r="M1043" s="174"/>
      <c r="N1043" s="174"/>
      <c r="O1043" s="174"/>
      <c r="P1043" s="174"/>
    </row>
    <row r="1044" customFormat="false" ht="15.75" hidden="false" customHeight="false" outlineLevel="0" collapsed="false">
      <c r="A1044" s="174"/>
      <c r="B1044" s="174"/>
      <c r="C1044" s="174"/>
      <c r="D1044" s="240" t="n">
        <v>1044</v>
      </c>
      <c r="E1044" s="174"/>
      <c r="F1044" s="174"/>
      <c r="G1044" s="174"/>
      <c r="H1044" s="174"/>
      <c r="I1044" s="248"/>
      <c r="J1044" s="174"/>
      <c r="K1044" s="174"/>
      <c r="L1044" s="174"/>
      <c r="M1044" s="174"/>
      <c r="N1044" s="174"/>
      <c r="O1044" s="174"/>
      <c r="P1044" s="174"/>
    </row>
    <row r="1045" customFormat="false" ht="15.75" hidden="false" customHeight="false" outlineLevel="0" collapsed="false">
      <c r="A1045" s="174"/>
      <c r="B1045" s="174"/>
      <c r="C1045" s="174"/>
      <c r="D1045" s="240" t="n">
        <v>1045</v>
      </c>
      <c r="E1045" s="174"/>
      <c r="F1045" s="174"/>
      <c r="G1045" s="174"/>
      <c r="H1045" s="174"/>
      <c r="I1045" s="248"/>
      <c r="J1045" s="174"/>
      <c r="K1045" s="174"/>
      <c r="L1045" s="174"/>
      <c r="M1045" s="174"/>
      <c r="N1045" s="174"/>
      <c r="O1045" s="174"/>
      <c r="P1045" s="174"/>
    </row>
    <row r="1046" customFormat="false" ht="15.75" hidden="false" customHeight="false" outlineLevel="0" collapsed="false">
      <c r="A1046" s="174"/>
      <c r="B1046" s="174"/>
      <c r="C1046" s="174"/>
      <c r="D1046" s="240" t="n">
        <v>1046</v>
      </c>
      <c r="E1046" s="174"/>
      <c r="F1046" s="174"/>
      <c r="G1046" s="174"/>
      <c r="H1046" s="174"/>
      <c r="I1046" s="248"/>
      <c r="J1046" s="174"/>
      <c r="K1046" s="174"/>
      <c r="L1046" s="174"/>
      <c r="M1046" s="174"/>
      <c r="N1046" s="174"/>
      <c r="O1046" s="174"/>
      <c r="P1046" s="174"/>
    </row>
    <row r="1047" customFormat="false" ht="15.75" hidden="false" customHeight="false" outlineLevel="0" collapsed="false">
      <c r="A1047" s="174"/>
      <c r="B1047" s="174"/>
      <c r="C1047" s="174"/>
      <c r="D1047" s="240" t="n">
        <v>1047</v>
      </c>
      <c r="E1047" s="174"/>
      <c r="F1047" s="174"/>
      <c r="G1047" s="174"/>
      <c r="H1047" s="174"/>
      <c r="I1047" s="248"/>
      <c r="J1047" s="174"/>
      <c r="K1047" s="174"/>
      <c r="L1047" s="174"/>
      <c r="M1047" s="174"/>
      <c r="N1047" s="174"/>
      <c r="O1047" s="174"/>
      <c r="P1047" s="174"/>
    </row>
    <row r="1048" customFormat="false" ht="15.75" hidden="false" customHeight="false" outlineLevel="0" collapsed="false">
      <c r="A1048" s="174"/>
      <c r="B1048" s="174"/>
      <c r="C1048" s="174"/>
      <c r="D1048" s="240" t="n">
        <v>1048</v>
      </c>
      <c r="E1048" s="174"/>
      <c r="F1048" s="174"/>
      <c r="G1048" s="174"/>
      <c r="H1048" s="174"/>
      <c r="I1048" s="248"/>
      <c r="J1048" s="174"/>
      <c r="K1048" s="174"/>
      <c r="L1048" s="174"/>
      <c r="M1048" s="174"/>
      <c r="N1048" s="174"/>
      <c r="O1048" s="174"/>
      <c r="P1048" s="174"/>
    </row>
    <row r="1049" customFormat="false" ht="15.75" hidden="false" customHeight="false" outlineLevel="0" collapsed="false">
      <c r="A1049" s="174"/>
      <c r="B1049" s="174"/>
      <c r="C1049" s="174"/>
      <c r="D1049" s="240" t="n">
        <v>1049</v>
      </c>
      <c r="E1049" s="174"/>
      <c r="F1049" s="174"/>
      <c r="G1049" s="174"/>
      <c r="H1049" s="174"/>
      <c r="I1049" s="248"/>
      <c r="J1049" s="174"/>
      <c r="K1049" s="174"/>
      <c r="L1049" s="174"/>
      <c r="M1049" s="174"/>
      <c r="N1049" s="174"/>
      <c r="O1049" s="174"/>
      <c r="P1049" s="174"/>
    </row>
    <row r="1050" customFormat="false" ht="15.75" hidden="false" customHeight="false" outlineLevel="0" collapsed="false">
      <c r="A1050" s="174"/>
      <c r="B1050" s="174"/>
      <c r="C1050" s="174"/>
      <c r="D1050" s="240" t="n">
        <v>1050</v>
      </c>
      <c r="E1050" s="174"/>
      <c r="F1050" s="174"/>
      <c r="G1050" s="174"/>
      <c r="H1050" s="174"/>
      <c r="I1050" s="248"/>
      <c r="J1050" s="174"/>
      <c r="K1050" s="174"/>
      <c r="L1050" s="174"/>
      <c r="M1050" s="174"/>
      <c r="N1050" s="174"/>
      <c r="O1050" s="174"/>
      <c r="P1050" s="174"/>
    </row>
    <row r="1051" customFormat="false" ht="15.75" hidden="false" customHeight="false" outlineLevel="0" collapsed="false">
      <c r="A1051" s="174"/>
      <c r="B1051" s="174"/>
      <c r="C1051" s="174"/>
      <c r="D1051" s="240" t="n">
        <v>1051</v>
      </c>
      <c r="E1051" s="174"/>
      <c r="F1051" s="174"/>
      <c r="G1051" s="174"/>
      <c r="H1051" s="174"/>
      <c r="I1051" s="248"/>
      <c r="J1051" s="174"/>
      <c r="K1051" s="174"/>
      <c r="L1051" s="174"/>
      <c r="M1051" s="174"/>
      <c r="N1051" s="174"/>
      <c r="O1051" s="174"/>
      <c r="P1051" s="174"/>
    </row>
    <row r="1052" customFormat="false" ht="15.75" hidden="false" customHeight="false" outlineLevel="0" collapsed="false">
      <c r="A1052" s="174"/>
      <c r="B1052" s="174"/>
      <c r="C1052" s="174"/>
      <c r="D1052" s="240" t="n">
        <v>1052</v>
      </c>
      <c r="E1052" s="174"/>
      <c r="F1052" s="174"/>
      <c r="G1052" s="174"/>
      <c r="H1052" s="174"/>
      <c r="I1052" s="248"/>
      <c r="J1052" s="174"/>
      <c r="K1052" s="174"/>
      <c r="L1052" s="174"/>
      <c r="M1052" s="174"/>
      <c r="N1052" s="174"/>
      <c r="O1052" s="174"/>
      <c r="P1052" s="174"/>
    </row>
    <row r="1053" customFormat="false" ht="15.75" hidden="false" customHeight="false" outlineLevel="0" collapsed="false">
      <c r="A1053" s="174"/>
      <c r="B1053" s="174"/>
      <c r="C1053" s="174"/>
      <c r="D1053" s="240" t="n">
        <v>1053</v>
      </c>
      <c r="E1053" s="174"/>
      <c r="F1053" s="174"/>
      <c r="G1053" s="174"/>
      <c r="H1053" s="174"/>
      <c r="I1053" s="248"/>
      <c r="J1053" s="174"/>
      <c r="K1053" s="174"/>
      <c r="L1053" s="174"/>
      <c r="M1053" s="174"/>
      <c r="N1053" s="174"/>
      <c r="O1053" s="174"/>
      <c r="P1053" s="174"/>
    </row>
    <row r="1054" customFormat="false" ht="15.75" hidden="false" customHeight="false" outlineLevel="0" collapsed="false">
      <c r="A1054" s="174"/>
      <c r="B1054" s="174"/>
      <c r="C1054" s="174"/>
      <c r="D1054" s="240" t="n">
        <v>1054</v>
      </c>
      <c r="E1054" s="174"/>
      <c r="F1054" s="174"/>
      <c r="G1054" s="174"/>
      <c r="H1054" s="174"/>
      <c r="I1054" s="248"/>
      <c r="J1054" s="174"/>
      <c r="K1054" s="174"/>
      <c r="L1054" s="174"/>
      <c r="M1054" s="174"/>
      <c r="N1054" s="174"/>
      <c r="O1054" s="174"/>
      <c r="P1054" s="174"/>
    </row>
    <row r="1055" customFormat="false" ht="15.75" hidden="false" customHeight="false" outlineLevel="0" collapsed="false">
      <c r="A1055" s="174"/>
      <c r="B1055" s="174"/>
      <c r="C1055" s="174"/>
      <c r="D1055" s="240" t="n">
        <v>1055</v>
      </c>
      <c r="E1055" s="174"/>
      <c r="F1055" s="174"/>
      <c r="G1055" s="174"/>
      <c r="H1055" s="174"/>
      <c r="I1055" s="248"/>
      <c r="J1055" s="174"/>
      <c r="K1055" s="174"/>
      <c r="L1055" s="174"/>
      <c r="M1055" s="174"/>
      <c r="N1055" s="174"/>
      <c r="O1055" s="174"/>
      <c r="P1055" s="174"/>
    </row>
    <row r="1056" customFormat="false" ht="15.75" hidden="false" customHeight="false" outlineLevel="0" collapsed="false">
      <c r="A1056" s="174"/>
      <c r="B1056" s="174"/>
      <c r="C1056" s="174"/>
      <c r="D1056" s="240" t="n">
        <v>1056</v>
      </c>
      <c r="E1056" s="174"/>
      <c r="F1056" s="174"/>
      <c r="G1056" s="174"/>
      <c r="H1056" s="174"/>
      <c r="I1056" s="248"/>
      <c r="J1056" s="174"/>
      <c r="K1056" s="174"/>
      <c r="L1056" s="174"/>
      <c r="M1056" s="174"/>
      <c r="N1056" s="174"/>
      <c r="O1056" s="174"/>
      <c r="P1056" s="174"/>
    </row>
    <row r="1057" customFormat="false" ht="15.75" hidden="false" customHeight="false" outlineLevel="0" collapsed="false">
      <c r="A1057" s="174"/>
      <c r="B1057" s="174"/>
      <c r="C1057" s="174"/>
      <c r="D1057" s="240" t="n">
        <v>1057</v>
      </c>
      <c r="E1057" s="174"/>
      <c r="F1057" s="174"/>
      <c r="G1057" s="174"/>
      <c r="H1057" s="174"/>
      <c r="I1057" s="248"/>
      <c r="J1057" s="174"/>
      <c r="K1057" s="174"/>
      <c r="L1057" s="174"/>
      <c r="M1057" s="174"/>
      <c r="N1057" s="174"/>
      <c r="O1057" s="174"/>
      <c r="P1057" s="174"/>
    </row>
    <row r="1058" customFormat="false" ht="15.75" hidden="false" customHeight="false" outlineLevel="0" collapsed="false">
      <c r="A1058" s="174"/>
      <c r="B1058" s="174"/>
      <c r="C1058" s="174"/>
      <c r="D1058" s="240" t="n">
        <v>1058</v>
      </c>
      <c r="E1058" s="174"/>
      <c r="F1058" s="174"/>
      <c r="G1058" s="174"/>
      <c r="H1058" s="174"/>
      <c r="I1058" s="248"/>
      <c r="J1058" s="174"/>
      <c r="K1058" s="174"/>
      <c r="L1058" s="174"/>
      <c r="M1058" s="174"/>
      <c r="N1058" s="174"/>
      <c r="O1058" s="174"/>
      <c r="P1058" s="174"/>
    </row>
    <row r="1059" customFormat="false" ht="15.75" hidden="false" customHeight="false" outlineLevel="0" collapsed="false">
      <c r="A1059" s="174"/>
      <c r="B1059" s="174"/>
      <c r="C1059" s="174"/>
      <c r="D1059" s="240" t="n">
        <v>1059</v>
      </c>
      <c r="E1059" s="174"/>
      <c r="F1059" s="174"/>
      <c r="G1059" s="174"/>
      <c r="H1059" s="174"/>
      <c r="I1059" s="248"/>
      <c r="J1059" s="174"/>
      <c r="K1059" s="174"/>
      <c r="L1059" s="174"/>
      <c r="M1059" s="174"/>
      <c r="N1059" s="174"/>
      <c r="O1059" s="174"/>
      <c r="P1059" s="174"/>
    </row>
    <row r="1060" customFormat="false" ht="15.75" hidden="false" customHeight="false" outlineLevel="0" collapsed="false">
      <c r="A1060" s="174"/>
      <c r="B1060" s="174"/>
      <c r="C1060" s="174"/>
      <c r="D1060" s="240" t="n">
        <v>1060</v>
      </c>
      <c r="E1060" s="174"/>
      <c r="F1060" s="174"/>
      <c r="G1060" s="174"/>
      <c r="H1060" s="174"/>
      <c r="I1060" s="248"/>
      <c r="J1060" s="174"/>
      <c r="K1060" s="174"/>
      <c r="L1060" s="174"/>
      <c r="M1060" s="174"/>
      <c r="N1060" s="174"/>
      <c r="O1060" s="174"/>
      <c r="P1060" s="174"/>
    </row>
    <row r="1061" customFormat="false" ht="15.75" hidden="false" customHeight="false" outlineLevel="0" collapsed="false">
      <c r="A1061" s="174"/>
      <c r="B1061" s="174"/>
      <c r="C1061" s="174"/>
      <c r="D1061" s="240" t="n">
        <v>1061</v>
      </c>
      <c r="E1061" s="174"/>
      <c r="F1061" s="174"/>
      <c r="G1061" s="174"/>
      <c r="H1061" s="174"/>
      <c r="I1061" s="248"/>
      <c r="J1061" s="174"/>
      <c r="K1061" s="174"/>
      <c r="L1061" s="174"/>
      <c r="M1061" s="174"/>
      <c r="N1061" s="174"/>
      <c r="O1061" s="174"/>
      <c r="P1061" s="174"/>
    </row>
    <row r="1062" customFormat="false" ht="15.75" hidden="false" customHeight="false" outlineLevel="0" collapsed="false">
      <c r="A1062" s="174"/>
      <c r="B1062" s="174"/>
      <c r="C1062" s="174"/>
      <c r="D1062" s="240" t="n">
        <v>1062</v>
      </c>
      <c r="E1062" s="174"/>
      <c r="F1062" s="174"/>
      <c r="G1062" s="174"/>
      <c r="H1062" s="174"/>
      <c r="I1062" s="248"/>
      <c r="J1062" s="174"/>
      <c r="K1062" s="174"/>
      <c r="L1062" s="174"/>
      <c r="M1062" s="174"/>
      <c r="N1062" s="174"/>
      <c r="O1062" s="174"/>
      <c r="P1062" s="174"/>
    </row>
    <row r="1063" customFormat="false" ht="15.75" hidden="false" customHeight="false" outlineLevel="0" collapsed="false">
      <c r="A1063" s="174"/>
      <c r="B1063" s="174"/>
      <c r="C1063" s="174"/>
      <c r="D1063" s="240" t="n">
        <v>1063</v>
      </c>
      <c r="E1063" s="174"/>
      <c r="F1063" s="174"/>
      <c r="G1063" s="174"/>
      <c r="H1063" s="174"/>
      <c r="I1063" s="248"/>
      <c r="J1063" s="174"/>
      <c r="K1063" s="174"/>
      <c r="L1063" s="174"/>
      <c r="M1063" s="174"/>
      <c r="N1063" s="174"/>
      <c r="O1063" s="174"/>
      <c r="P1063" s="174"/>
    </row>
    <row r="1064" customFormat="false" ht="15.75" hidden="false" customHeight="false" outlineLevel="0" collapsed="false">
      <c r="A1064" s="174"/>
      <c r="B1064" s="174"/>
      <c r="C1064" s="174"/>
      <c r="D1064" s="240" t="n">
        <v>1064</v>
      </c>
      <c r="E1064" s="174"/>
      <c r="F1064" s="174"/>
      <c r="G1064" s="174"/>
      <c r="H1064" s="174"/>
      <c r="I1064" s="248"/>
      <c r="J1064" s="174"/>
      <c r="K1064" s="174"/>
      <c r="L1064" s="174"/>
      <c r="M1064" s="174"/>
      <c r="N1064" s="174"/>
      <c r="O1064" s="174"/>
      <c r="P1064" s="174"/>
    </row>
    <row r="1065" customFormat="false" ht="15.75" hidden="false" customHeight="false" outlineLevel="0" collapsed="false">
      <c r="A1065" s="174"/>
      <c r="B1065" s="174"/>
      <c r="C1065" s="174"/>
      <c r="D1065" s="240" t="n">
        <v>1065</v>
      </c>
      <c r="E1065" s="174"/>
      <c r="F1065" s="174"/>
      <c r="G1065" s="174"/>
      <c r="H1065" s="174"/>
      <c r="I1065" s="248"/>
      <c r="J1065" s="174"/>
      <c r="K1065" s="174"/>
      <c r="L1065" s="174"/>
      <c r="M1065" s="174"/>
      <c r="N1065" s="174"/>
      <c r="O1065" s="174"/>
      <c r="P1065" s="174"/>
    </row>
    <row r="1066" customFormat="false" ht="15.75" hidden="false" customHeight="false" outlineLevel="0" collapsed="false">
      <c r="A1066" s="174"/>
      <c r="B1066" s="174"/>
      <c r="C1066" s="174"/>
      <c r="D1066" s="240" t="n">
        <v>1066</v>
      </c>
      <c r="E1066" s="174"/>
      <c r="F1066" s="174"/>
      <c r="G1066" s="174"/>
      <c r="H1066" s="174"/>
      <c r="I1066" s="248"/>
      <c r="J1066" s="174"/>
      <c r="K1066" s="174"/>
      <c r="L1066" s="174"/>
      <c r="M1066" s="174"/>
      <c r="N1066" s="174"/>
      <c r="O1066" s="174"/>
      <c r="P1066" s="174"/>
    </row>
    <row r="1067" customFormat="false" ht="15.75" hidden="false" customHeight="false" outlineLevel="0" collapsed="false">
      <c r="A1067" s="174"/>
      <c r="B1067" s="174"/>
      <c r="C1067" s="174"/>
      <c r="D1067" s="240" t="n">
        <v>1067</v>
      </c>
      <c r="E1067" s="174"/>
      <c r="F1067" s="174"/>
      <c r="G1067" s="174"/>
      <c r="H1067" s="174"/>
      <c r="I1067" s="248"/>
      <c r="J1067" s="174"/>
      <c r="K1067" s="174"/>
      <c r="L1067" s="174"/>
      <c r="M1067" s="174"/>
      <c r="N1067" s="174"/>
      <c r="O1067" s="174"/>
      <c r="P1067" s="174"/>
    </row>
    <row r="1068" customFormat="false" ht="15.75" hidden="false" customHeight="false" outlineLevel="0" collapsed="false">
      <c r="A1068" s="174"/>
      <c r="B1068" s="174"/>
      <c r="C1068" s="174"/>
      <c r="D1068" s="240" t="n">
        <v>1068</v>
      </c>
      <c r="E1068" s="174"/>
      <c r="F1068" s="174"/>
      <c r="G1068" s="174"/>
      <c r="H1068" s="174"/>
      <c r="I1068" s="248"/>
      <c r="J1068" s="174"/>
      <c r="K1068" s="174"/>
      <c r="L1068" s="174"/>
      <c r="M1068" s="174"/>
      <c r="N1068" s="174"/>
      <c r="O1068" s="174"/>
      <c r="P1068" s="174"/>
    </row>
    <row r="1069" customFormat="false" ht="15.75" hidden="false" customHeight="false" outlineLevel="0" collapsed="false">
      <c r="A1069" s="174"/>
      <c r="B1069" s="174"/>
      <c r="C1069" s="174"/>
      <c r="D1069" s="240" t="n">
        <v>1069</v>
      </c>
      <c r="E1069" s="174"/>
      <c r="F1069" s="174"/>
      <c r="G1069" s="174"/>
      <c r="H1069" s="174"/>
      <c r="I1069" s="248"/>
      <c r="J1069" s="174"/>
      <c r="K1069" s="174"/>
      <c r="L1069" s="174"/>
      <c r="M1069" s="174"/>
      <c r="N1069" s="174"/>
      <c r="O1069" s="174"/>
      <c r="P1069" s="174"/>
    </row>
    <row r="1070" customFormat="false" ht="15.75" hidden="false" customHeight="false" outlineLevel="0" collapsed="false">
      <c r="A1070" s="174"/>
      <c r="B1070" s="174"/>
      <c r="C1070" s="174"/>
      <c r="D1070" s="240" t="n">
        <v>1070</v>
      </c>
      <c r="E1070" s="174"/>
      <c r="F1070" s="174"/>
      <c r="G1070" s="174"/>
      <c r="H1070" s="174"/>
      <c r="I1070" s="248"/>
      <c r="J1070" s="174"/>
      <c r="K1070" s="174"/>
      <c r="L1070" s="174"/>
      <c r="M1070" s="174"/>
      <c r="N1070" s="174"/>
      <c r="O1070" s="174"/>
      <c r="P1070" s="174"/>
    </row>
    <row r="1071" customFormat="false" ht="15.75" hidden="false" customHeight="false" outlineLevel="0" collapsed="false">
      <c r="A1071" s="174"/>
      <c r="B1071" s="174"/>
      <c r="C1071" s="174"/>
      <c r="D1071" s="240" t="n">
        <v>1071</v>
      </c>
      <c r="E1071" s="174"/>
      <c r="F1071" s="174"/>
      <c r="G1071" s="174"/>
      <c r="H1071" s="174"/>
      <c r="I1071" s="248"/>
      <c r="J1071" s="174"/>
      <c r="K1071" s="174"/>
      <c r="L1071" s="174"/>
      <c r="M1071" s="174"/>
      <c r="N1071" s="174"/>
      <c r="O1071" s="174"/>
      <c r="P1071" s="174"/>
    </row>
    <row r="1072" customFormat="false" ht="15.75" hidden="false" customHeight="false" outlineLevel="0" collapsed="false">
      <c r="A1072" s="174"/>
      <c r="B1072" s="174"/>
      <c r="C1072" s="174"/>
      <c r="D1072" s="240" t="n">
        <v>1072</v>
      </c>
      <c r="E1072" s="174"/>
      <c r="F1072" s="174"/>
      <c r="G1072" s="174"/>
      <c r="H1072" s="174"/>
      <c r="I1072" s="248"/>
      <c r="J1072" s="174"/>
      <c r="K1072" s="174"/>
      <c r="L1072" s="174"/>
      <c r="M1072" s="174"/>
      <c r="N1072" s="174"/>
      <c r="O1072" s="174"/>
      <c r="P1072" s="174"/>
    </row>
    <row r="1073" customFormat="false" ht="15.75" hidden="false" customHeight="false" outlineLevel="0" collapsed="false">
      <c r="A1073" s="174"/>
      <c r="B1073" s="174"/>
      <c r="C1073" s="174"/>
      <c r="D1073" s="240" t="n">
        <v>1073</v>
      </c>
      <c r="E1073" s="174"/>
      <c r="F1073" s="174"/>
      <c r="G1073" s="174"/>
      <c r="H1073" s="174"/>
      <c r="I1073" s="248"/>
      <c r="J1073" s="174"/>
      <c r="K1073" s="174"/>
      <c r="L1073" s="174"/>
      <c r="M1073" s="174"/>
      <c r="N1073" s="174"/>
      <c r="O1073" s="174"/>
      <c r="P1073" s="174"/>
    </row>
    <row r="1074" customFormat="false" ht="15.75" hidden="false" customHeight="false" outlineLevel="0" collapsed="false">
      <c r="A1074" s="174"/>
      <c r="B1074" s="174"/>
      <c r="C1074" s="174"/>
      <c r="D1074" s="240" t="n">
        <v>1074</v>
      </c>
      <c r="E1074" s="174"/>
      <c r="F1074" s="174"/>
      <c r="G1074" s="174"/>
      <c r="H1074" s="174"/>
      <c r="I1074" s="248"/>
      <c r="J1074" s="174"/>
      <c r="K1074" s="174"/>
      <c r="L1074" s="174"/>
      <c r="M1074" s="174"/>
      <c r="N1074" s="174"/>
      <c r="O1074" s="174"/>
      <c r="P1074" s="174"/>
    </row>
    <row r="1075" customFormat="false" ht="15.75" hidden="false" customHeight="false" outlineLevel="0" collapsed="false">
      <c r="A1075" s="174"/>
      <c r="B1075" s="174"/>
      <c r="C1075" s="174"/>
      <c r="D1075" s="240" t="n">
        <v>1075</v>
      </c>
      <c r="E1075" s="174"/>
      <c r="F1075" s="174"/>
      <c r="G1075" s="174"/>
      <c r="H1075" s="174"/>
      <c r="I1075" s="248"/>
      <c r="J1075" s="174"/>
      <c r="K1075" s="174"/>
      <c r="L1075" s="174"/>
      <c r="M1075" s="174"/>
      <c r="N1075" s="174"/>
      <c r="O1075" s="174"/>
      <c r="P1075" s="174"/>
    </row>
    <row r="1076" customFormat="false" ht="15.75" hidden="false" customHeight="false" outlineLevel="0" collapsed="false">
      <c r="A1076" s="174"/>
      <c r="B1076" s="174"/>
      <c r="C1076" s="174"/>
      <c r="D1076" s="240" t="n">
        <v>1076</v>
      </c>
      <c r="E1076" s="174"/>
      <c r="F1076" s="174"/>
      <c r="G1076" s="174"/>
      <c r="H1076" s="174"/>
      <c r="I1076" s="248"/>
      <c r="J1076" s="174"/>
      <c r="K1076" s="174"/>
      <c r="L1076" s="174"/>
      <c r="M1076" s="174"/>
      <c r="N1076" s="174"/>
      <c r="O1076" s="174"/>
      <c r="P1076" s="174"/>
    </row>
    <row r="1077" customFormat="false" ht="15.75" hidden="false" customHeight="false" outlineLevel="0" collapsed="false">
      <c r="A1077" s="174"/>
      <c r="B1077" s="174"/>
      <c r="C1077" s="174"/>
      <c r="D1077" s="240" t="n">
        <v>1077</v>
      </c>
      <c r="E1077" s="174"/>
      <c r="F1077" s="174"/>
      <c r="G1077" s="174"/>
      <c r="H1077" s="174"/>
      <c r="I1077" s="248"/>
      <c r="J1077" s="174"/>
      <c r="K1077" s="174"/>
      <c r="L1077" s="174"/>
      <c r="M1077" s="174"/>
      <c r="N1077" s="174"/>
      <c r="O1077" s="174"/>
      <c r="P1077" s="174"/>
    </row>
    <row r="1078" customFormat="false" ht="15.75" hidden="false" customHeight="false" outlineLevel="0" collapsed="false">
      <c r="A1078" s="174"/>
      <c r="B1078" s="174"/>
      <c r="C1078" s="174"/>
      <c r="D1078" s="240" t="n">
        <v>1078</v>
      </c>
      <c r="E1078" s="174"/>
      <c r="F1078" s="174"/>
      <c r="G1078" s="174"/>
      <c r="H1078" s="174"/>
      <c r="I1078" s="248"/>
      <c r="J1078" s="174"/>
      <c r="K1078" s="174"/>
      <c r="L1078" s="174"/>
      <c r="M1078" s="174"/>
      <c r="N1078" s="174"/>
      <c r="O1078" s="174"/>
      <c r="P1078" s="174"/>
    </row>
    <row r="1079" customFormat="false" ht="15.75" hidden="false" customHeight="false" outlineLevel="0" collapsed="false">
      <c r="A1079" s="174"/>
      <c r="B1079" s="174"/>
      <c r="C1079" s="174"/>
      <c r="D1079" s="240" t="n">
        <v>1079</v>
      </c>
      <c r="E1079" s="174"/>
      <c r="F1079" s="174"/>
      <c r="G1079" s="174"/>
      <c r="H1079" s="174"/>
      <c r="I1079" s="248"/>
      <c r="J1079" s="174"/>
      <c r="K1079" s="174"/>
      <c r="L1079" s="174"/>
      <c r="M1079" s="174"/>
      <c r="N1079" s="174"/>
      <c r="O1079" s="174"/>
      <c r="P1079" s="174"/>
    </row>
    <row r="1080" customFormat="false" ht="15.75" hidden="false" customHeight="false" outlineLevel="0" collapsed="false">
      <c r="A1080" s="174"/>
      <c r="B1080" s="174"/>
      <c r="C1080" s="174"/>
      <c r="D1080" s="240" t="n">
        <v>1080</v>
      </c>
      <c r="E1080" s="174"/>
      <c r="F1080" s="174"/>
      <c r="G1080" s="174"/>
      <c r="H1080" s="174"/>
      <c r="I1080" s="248"/>
      <c r="J1080" s="174"/>
      <c r="K1080" s="174"/>
      <c r="L1080" s="174"/>
      <c r="M1080" s="174"/>
      <c r="N1080" s="174"/>
      <c r="O1080" s="174"/>
      <c r="P1080" s="174"/>
    </row>
    <row r="1081" customFormat="false" ht="15.75" hidden="false" customHeight="false" outlineLevel="0" collapsed="false">
      <c r="A1081" s="174"/>
      <c r="B1081" s="174"/>
      <c r="C1081" s="174"/>
      <c r="D1081" s="240" t="n">
        <v>1081</v>
      </c>
      <c r="E1081" s="174"/>
      <c r="F1081" s="174"/>
      <c r="G1081" s="174"/>
      <c r="H1081" s="174"/>
      <c r="I1081" s="248"/>
      <c r="J1081" s="174"/>
      <c r="K1081" s="174"/>
      <c r="L1081" s="174"/>
      <c r="M1081" s="174"/>
      <c r="N1081" s="174"/>
      <c r="O1081" s="174"/>
      <c r="P1081" s="174"/>
    </row>
    <row r="1082" customFormat="false" ht="15.75" hidden="false" customHeight="false" outlineLevel="0" collapsed="false">
      <c r="A1082" s="174"/>
      <c r="B1082" s="174"/>
      <c r="C1082" s="174"/>
      <c r="D1082" s="240" t="n">
        <v>1082</v>
      </c>
      <c r="E1082" s="174"/>
      <c r="F1082" s="174"/>
      <c r="G1082" s="174"/>
      <c r="H1082" s="174"/>
      <c r="I1082" s="248"/>
      <c r="J1082" s="174"/>
      <c r="K1082" s="174"/>
      <c r="L1082" s="174"/>
      <c r="M1082" s="174"/>
      <c r="N1082" s="174"/>
      <c r="O1082" s="174"/>
      <c r="P1082" s="174"/>
    </row>
    <row r="1083" customFormat="false" ht="15.75" hidden="false" customHeight="false" outlineLevel="0" collapsed="false">
      <c r="A1083" s="174"/>
      <c r="B1083" s="174"/>
      <c r="C1083" s="174"/>
      <c r="D1083" s="240" t="n">
        <v>1083</v>
      </c>
      <c r="E1083" s="174"/>
      <c r="F1083" s="174"/>
      <c r="G1083" s="174"/>
      <c r="H1083" s="174"/>
      <c r="I1083" s="248"/>
      <c r="J1083" s="174"/>
      <c r="K1083" s="174"/>
      <c r="L1083" s="174"/>
      <c r="M1083" s="174"/>
      <c r="N1083" s="174"/>
      <c r="O1083" s="174"/>
      <c r="P1083" s="174"/>
    </row>
    <row r="1084" customFormat="false" ht="15.75" hidden="false" customHeight="false" outlineLevel="0" collapsed="false">
      <c r="A1084" s="174"/>
      <c r="B1084" s="174"/>
      <c r="C1084" s="174"/>
      <c r="D1084" s="240" t="n">
        <v>1084</v>
      </c>
      <c r="E1084" s="174"/>
      <c r="F1084" s="174"/>
      <c r="G1084" s="174"/>
      <c r="H1084" s="174"/>
      <c r="I1084" s="248"/>
      <c r="J1084" s="174"/>
      <c r="K1084" s="174"/>
      <c r="L1084" s="174"/>
      <c r="M1084" s="174"/>
      <c r="N1084" s="174"/>
      <c r="O1084" s="174"/>
      <c r="P1084" s="174"/>
    </row>
    <row r="1085" customFormat="false" ht="15.75" hidden="false" customHeight="false" outlineLevel="0" collapsed="false">
      <c r="A1085" s="174"/>
      <c r="B1085" s="174"/>
      <c r="C1085" s="174"/>
      <c r="D1085" s="240" t="n">
        <v>1085</v>
      </c>
      <c r="E1085" s="174"/>
      <c r="F1085" s="174"/>
      <c r="G1085" s="174"/>
      <c r="H1085" s="174"/>
      <c r="I1085" s="248"/>
      <c r="J1085" s="174"/>
      <c r="K1085" s="174"/>
      <c r="L1085" s="174"/>
      <c r="M1085" s="174"/>
      <c r="N1085" s="174"/>
      <c r="O1085" s="174"/>
      <c r="P1085" s="174"/>
    </row>
    <row r="1086" customFormat="false" ht="15.75" hidden="false" customHeight="false" outlineLevel="0" collapsed="false">
      <c r="A1086" s="174"/>
      <c r="B1086" s="174"/>
      <c r="C1086" s="174"/>
      <c r="D1086" s="240" t="n">
        <v>1086</v>
      </c>
      <c r="E1086" s="174"/>
      <c r="F1086" s="174"/>
      <c r="G1086" s="174"/>
      <c r="H1086" s="174"/>
      <c r="I1086" s="248"/>
      <c r="J1086" s="174"/>
      <c r="K1086" s="174"/>
      <c r="L1086" s="174"/>
      <c r="M1086" s="174"/>
      <c r="N1086" s="174"/>
      <c r="O1086" s="174"/>
      <c r="P1086" s="174"/>
    </row>
    <row r="1087" customFormat="false" ht="15.75" hidden="false" customHeight="false" outlineLevel="0" collapsed="false">
      <c r="A1087" s="174"/>
      <c r="B1087" s="174"/>
      <c r="C1087" s="174"/>
      <c r="D1087" s="240" t="n">
        <v>1087</v>
      </c>
      <c r="E1087" s="174"/>
      <c r="F1087" s="174"/>
      <c r="G1087" s="174"/>
      <c r="H1087" s="174"/>
      <c r="I1087" s="248"/>
      <c r="J1087" s="174"/>
      <c r="K1087" s="174"/>
      <c r="L1087" s="174"/>
      <c r="M1087" s="174"/>
      <c r="N1087" s="174"/>
      <c r="O1087" s="174"/>
      <c r="P1087" s="174"/>
    </row>
    <row r="1088" customFormat="false" ht="15.75" hidden="false" customHeight="false" outlineLevel="0" collapsed="false">
      <c r="A1088" s="174"/>
      <c r="B1088" s="174"/>
      <c r="C1088" s="174"/>
      <c r="D1088" s="240" t="n">
        <v>1088</v>
      </c>
      <c r="E1088" s="174"/>
      <c r="F1088" s="174"/>
      <c r="G1088" s="174"/>
      <c r="H1088" s="174"/>
      <c r="I1088" s="248"/>
      <c r="J1088" s="174"/>
      <c r="K1088" s="174"/>
      <c r="L1088" s="174"/>
      <c r="M1088" s="174"/>
      <c r="N1088" s="174"/>
      <c r="O1088" s="174"/>
      <c r="P1088" s="174"/>
    </row>
    <row r="1089" customFormat="false" ht="15.75" hidden="false" customHeight="false" outlineLevel="0" collapsed="false">
      <c r="A1089" s="174"/>
      <c r="B1089" s="174"/>
      <c r="C1089" s="174"/>
      <c r="D1089" s="240" t="n">
        <v>1089</v>
      </c>
      <c r="E1089" s="174"/>
      <c r="F1089" s="174"/>
      <c r="G1089" s="174"/>
      <c r="H1089" s="174"/>
      <c r="I1089" s="248"/>
      <c r="J1089" s="174"/>
      <c r="K1089" s="174"/>
      <c r="L1089" s="174"/>
      <c r="M1089" s="174"/>
      <c r="N1089" s="174"/>
      <c r="O1089" s="174"/>
      <c r="P1089" s="174"/>
    </row>
    <row r="1090" customFormat="false" ht="15.75" hidden="false" customHeight="false" outlineLevel="0" collapsed="false">
      <c r="A1090" s="174"/>
      <c r="B1090" s="174"/>
      <c r="C1090" s="174"/>
      <c r="D1090" s="240" t="n">
        <v>1090</v>
      </c>
      <c r="E1090" s="174"/>
      <c r="F1090" s="174"/>
      <c r="G1090" s="174"/>
      <c r="H1090" s="174"/>
      <c r="I1090" s="248"/>
      <c r="J1090" s="174"/>
      <c r="K1090" s="174"/>
      <c r="L1090" s="174"/>
      <c r="M1090" s="174"/>
      <c r="N1090" s="174"/>
      <c r="O1090" s="174"/>
      <c r="P1090" s="174"/>
    </row>
    <row r="1091" customFormat="false" ht="15.75" hidden="false" customHeight="false" outlineLevel="0" collapsed="false">
      <c r="A1091" s="174"/>
      <c r="B1091" s="174"/>
      <c r="C1091" s="174"/>
      <c r="D1091" s="240" t="n">
        <v>1091</v>
      </c>
      <c r="E1091" s="174"/>
      <c r="F1091" s="174"/>
      <c r="G1091" s="174"/>
      <c r="H1091" s="174"/>
      <c r="I1091" s="248"/>
      <c r="J1091" s="174"/>
      <c r="K1091" s="174"/>
      <c r="L1091" s="174"/>
      <c r="M1091" s="174"/>
      <c r="N1091" s="174"/>
      <c r="O1091" s="174"/>
      <c r="P1091" s="174"/>
    </row>
    <row r="1092" customFormat="false" ht="15.75" hidden="false" customHeight="false" outlineLevel="0" collapsed="false">
      <c r="A1092" s="174"/>
      <c r="B1092" s="174"/>
      <c r="C1092" s="174"/>
      <c r="D1092" s="240" t="n">
        <v>1092</v>
      </c>
      <c r="E1092" s="174"/>
      <c r="F1092" s="174"/>
      <c r="G1092" s="174"/>
      <c r="H1092" s="174"/>
      <c r="I1092" s="248"/>
      <c r="J1092" s="174"/>
      <c r="K1092" s="174"/>
      <c r="L1092" s="174"/>
      <c r="M1092" s="174"/>
      <c r="N1092" s="174"/>
      <c r="O1092" s="174"/>
      <c r="P1092" s="174"/>
    </row>
    <row r="1093" customFormat="false" ht="15.75" hidden="false" customHeight="false" outlineLevel="0" collapsed="false">
      <c r="A1093" s="174"/>
      <c r="B1093" s="174"/>
      <c r="C1093" s="174"/>
      <c r="D1093" s="240" t="n">
        <v>1093</v>
      </c>
      <c r="E1093" s="174"/>
      <c r="F1093" s="174"/>
      <c r="G1093" s="174"/>
      <c r="H1093" s="174"/>
      <c r="I1093" s="248"/>
      <c r="J1093" s="174"/>
      <c r="K1093" s="174"/>
      <c r="L1093" s="174"/>
      <c r="M1093" s="174"/>
      <c r="N1093" s="174"/>
      <c r="O1093" s="174"/>
      <c r="P1093" s="174"/>
    </row>
    <row r="1094" customFormat="false" ht="15.75" hidden="false" customHeight="false" outlineLevel="0" collapsed="false">
      <c r="A1094" s="174"/>
      <c r="B1094" s="174"/>
      <c r="C1094" s="174"/>
      <c r="D1094" s="240" t="n">
        <v>1094</v>
      </c>
      <c r="E1094" s="174"/>
      <c r="F1094" s="174"/>
      <c r="G1094" s="174"/>
      <c r="H1094" s="174"/>
      <c r="I1094" s="248"/>
      <c r="J1094" s="174"/>
      <c r="K1094" s="174"/>
      <c r="L1094" s="174"/>
      <c r="M1094" s="174"/>
      <c r="N1094" s="174"/>
      <c r="O1094" s="174"/>
      <c r="P1094" s="174"/>
    </row>
    <row r="1095" customFormat="false" ht="15.75" hidden="false" customHeight="false" outlineLevel="0" collapsed="false">
      <c r="A1095" s="174"/>
      <c r="B1095" s="174"/>
      <c r="C1095" s="174"/>
      <c r="D1095" s="240" t="n">
        <v>1095</v>
      </c>
      <c r="E1095" s="174"/>
      <c r="F1095" s="174"/>
      <c r="G1095" s="174"/>
      <c r="H1095" s="174"/>
      <c r="I1095" s="248"/>
      <c r="J1095" s="174"/>
      <c r="K1095" s="174"/>
      <c r="L1095" s="174"/>
      <c r="M1095" s="174"/>
      <c r="N1095" s="174"/>
      <c r="O1095" s="174"/>
      <c r="P1095" s="174"/>
    </row>
    <row r="1096" customFormat="false" ht="15.75" hidden="false" customHeight="false" outlineLevel="0" collapsed="false">
      <c r="A1096" s="174"/>
      <c r="B1096" s="174"/>
      <c r="C1096" s="174"/>
      <c r="D1096" s="240" t="n">
        <v>1096</v>
      </c>
      <c r="E1096" s="174"/>
      <c r="F1096" s="174"/>
      <c r="G1096" s="174"/>
      <c r="H1096" s="174"/>
      <c r="I1096" s="248"/>
      <c r="J1096" s="174"/>
      <c r="K1096" s="174"/>
      <c r="L1096" s="174"/>
      <c r="M1096" s="174"/>
      <c r="N1096" s="174"/>
      <c r="O1096" s="174"/>
      <c r="P1096" s="174"/>
    </row>
    <row r="1097" customFormat="false" ht="15.75" hidden="false" customHeight="false" outlineLevel="0" collapsed="false">
      <c r="A1097" s="174"/>
      <c r="B1097" s="174"/>
      <c r="C1097" s="174"/>
      <c r="D1097" s="240" t="n">
        <v>1097</v>
      </c>
      <c r="E1097" s="174"/>
      <c r="F1097" s="174"/>
      <c r="G1097" s="174"/>
      <c r="H1097" s="174"/>
      <c r="I1097" s="248"/>
      <c r="J1097" s="174"/>
      <c r="K1097" s="174"/>
      <c r="L1097" s="174"/>
      <c r="M1097" s="174"/>
      <c r="N1097" s="174"/>
      <c r="O1097" s="174"/>
      <c r="P1097" s="174"/>
    </row>
    <row r="1098" customFormat="false" ht="15.75" hidden="false" customHeight="false" outlineLevel="0" collapsed="false">
      <c r="A1098" s="174"/>
      <c r="B1098" s="174"/>
      <c r="C1098" s="174"/>
      <c r="D1098" s="240" t="n">
        <v>1098</v>
      </c>
      <c r="E1098" s="174"/>
      <c r="F1098" s="174"/>
      <c r="G1098" s="174"/>
      <c r="H1098" s="174"/>
      <c r="I1098" s="248"/>
      <c r="J1098" s="174"/>
      <c r="K1098" s="174"/>
      <c r="L1098" s="174"/>
      <c r="M1098" s="174"/>
      <c r="N1098" s="174"/>
      <c r="O1098" s="174"/>
      <c r="P1098" s="174"/>
    </row>
    <row r="1099" customFormat="false" ht="15.75" hidden="false" customHeight="false" outlineLevel="0" collapsed="false">
      <c r="A1099" s="174"/>
      <c r="B1099" s="174"/>
      <c r="C1099" s="174"/>
      <c r="D1099" s="240" t="n">
        <v>1099</v>
      </c>
      <c r="E1099" s="174"/>
      <c r="F1099" s="174"/>
      <c r="G1099" s="174"/>
      <c r="H1099" s="174"/>
      <c r="I1099" s="248"/>
      <c r="J1099" s="174"/>
      <c r="K1099" s="174"/>
      <c r="L1099" s="174"/>
      <c r="M1099" s="174"/>
      <c r="N1099" s="174"/>
      <c r="O1099" s="174"/>
      <c r="P1099" s="174"/>
    </row>
    <row r="1100" customFormat="false" ht="15.75" hidden="false" customHeight="false" outlineLevel="0" collapsed="false">
      <c r="A1100" s="174"/>
      <c r="B1100" s="174"/>
      <c r="C1100" s="174"/>
      <c r="D1100" s="240" t="n">
        <v>1100</v>
      </c>
      <c r="E1100" s="174"/>
      <c r="F1100" s="174"/>
      <c r="G1100" s="174"/>
      <c r="H1100" s="174"/>
      <c r="I1100" s="248"/>
      <c r="J1100" s="174"/>
      <c r="K1100" s="174"/>
      <c r="L1100" s="174"/>
      <c r="M1100" s="174"/>
      <c r="N1100" s="174"/>
      <c r="O1100" s="174"/>
      <c r="P1100" s="174"/>
    </row>
    <row r="1101" customFormat="false" ht="15.75" hidden="false" customHeight="false" outlineLevel="0" collapsed="false">
      <c r="A1101" s="174"/>
      <c r="B1101" s="174"/>
      <c r="C1101" s="174"/>
      <c r="D1101" s="240" t="n">
        <v>1101</v>
      </c>
      <c r="E1101" s="174"/>
      <c r="F1101" s="174"/>
      <c r="G1101" s="174"/>
      <c r="H1101" s="174"/>
      <c r="I1101" s="248"/>
      <c r="J1101" s="174"/>
      <c r="K1101" s="174"/>
      <c r="L1101" s="174"/>
      <c r="M1101" s="174"/>
      <c r="N1101" s="174"/>
      <c r="O1101" s="174"/>
      <c r="P1101" s="174"/>
    </row>
    <row r="1102" customFormat="false" ht="15.75" hidden="false" customHeight="false" outlineLevel="0" collapsed="false">
      <c r="A1102" s="174"/>
      <c r="B1102" s="174"/>
      <c r="C1102" s="174"/>
      <c r="D1102" s="240" t="n">
        <v>1102</v>
      </c>
      <c r="E1102" s="174"/>
      <c r="F1102" s="174"/>
      <c r="G1102" s="174"/>
      <c r="H1102" s="174"/>
      <c r="I1102" s="248"/>
      <c r="J1102" s="174"/>
      <c r="K1102" s="174"/>
      <c r="L1102" s="174"/>
      <c r="M1102" s="174"/>
      <c r="N1102" s="174"/>
      <c r="O1102" s="174"/>
      <c r="P1102" s="174"/>
    </row>
    <row r="1103" customFormat="false" ht="15.75" hidden="false" customHeight="false" outlineLevel="0" collapsed="false">
      <c r="A1103" s="174"/>
      <c r="B1103" s="174"/>
      <c r="C1103" s="174"/>
      <c r="D1103" s="240" t="n">
        <v>1103</v>
      </c>
      <c r="E1103" s="174"/>
      <c r="F1103" s="174"/>
      <c r="G1103" s="174"/>
      <c r="H1103" s="174"/>
      <c r="I1103" s="248"/>
      <c r="J1103" s="174"/>
      <c r="K1103" s="174"/>
      <c r="L1103" s="174"/>
      <c r="M1103" s="174"/>
      <c r="N1103" s="174"/>
      <c r="O1103" s="174"/>
      <c r="P1103" s="174"/>
    </row>
    <row r="1104" customFormat="false" ht="15.75" hidden="false" customHeight="false" outlineLevel="0" collapsed="false">
      <c r="A1104" s="174"/>
      <c r="B1104" s="174"/>
      <c r="C1104" s="174"/>
      <c r="D1104" s="240" t="n">
        <v>1104</v>
      </c>
      <c r="E1104" s="174"/>
      <c r="F1104" s="174"/>
      <c r="G1104" s="174"/>
      <c r="H1104" s="174"/>
      <c r="I1104" s="248"/>
      <c r="J1104" s="174"/>
      <c r="K1104" s="174"/>
      <c r="L1104" s="174"/>
      <c r="M1104" s="174"/>
      <c r="N1104" s="174"/>
      <c r="O1104" s="174"/>
      <c r="P1104" s="174"/>
    </row>
    <row r="1105" customFormat="false" ht="15.75" hidden="false" customHeight="false" outlineLevel="0" collapsed="false">
      <c r="A1105" s="174"/>
      <c r="B1105" s="174"/>
      <c r="C1105" s="174"/>
      <c r="D1105" s="240" t="n">
        <v>1105</v>
      </c>
      <c r="E1105" s="174"/>
      <c r="F1105" s="174"/>
      <c r="G1105" s="174"/>
      <c r="H1105" s="174"/>
      <c r="I1105" s="248"/>
      <c r="J1105" s="174"/>
      <c r="K1105" s="174"/>
      <c r="L1105" s="174"/>
      <c r="M1105" s="174"/>
      <c r="N1105" s="174"/>
      <c r="O1105" s="174"/>
      <c r="P1105" s="174"/>
    </row>
    <row r="1106" customFormat="false" ht="15.75" hidden="false" customHeight="false" outlineLevel="0" collapsed="false">
      <c r="A1106" s="174"/>
      <c r="B1106" s="174"/>
      <c r="C1106" s="174"/>
      <c r="D1106" s="240" t="n">
        <v>1106</v>
      </c>
      <c r="E1106" s="174"/>
      <c r="F1106" s="174"/>
      <c r="G1106" s="174"/>
      <c r="H1106" s="174"/>
      <c r="I1106" s="248"/>
      <c r="J1106" s="174"/>
      <c r="K1106" s="174"/>
      <c r="L1106" s="174"/>
      <c r="M1106" s="174"/>
      <c r="N1106" s="174"/>
      <c r="O1106" s="174"/>
      <c r="P1106" s="174"/>
    </row>
    <row r="1107" customFormat="false" ht="15.75" hidden="false" customHeight="false" outlineLevel="0" collapsed="false">
      <c r="A1107" s="174"/>
      <c r="B1107" s="174"/>
      <c r="C1107" s="174"/>
      <c r="D1107" s="240" t="n">
        <v>1107</v>
      </c>
      <c r="E1107" s="174"/>
      <c r="F1107" s="174"/>
      <c r="G1107" s="174"/>
      <c r="H1107" s="174"/>
      <c r="I1107" s="248"/>
      <c r="J1107" s="174"/>
      <c r="K1107" s="174"/>
      <c r="L1107" s="174"/>
      <c r="M1107" s="174"/>
      <c r="N1107" s="174"/>
      <c r="O1107" s="174"/>
      <c r="P1107" s="174"/>
    </row>
    <row r="1108" customFormat="false" ht="15.75" hidden="false" customHeight="false" outlineLevel="0" collapsed="false">
      <c r="A1108" s="174"/>
      <c r="B1108" s="174"/>
      <c r="C1108" s="174"/>
      <c r="D1108" s="240" t="n">
        <v>1108</v>
      </c>
      <c r="E1108" s="174"/>
      <c r="F1108" s="174"/>
      <c r="G1108" s="174"/>
      <c r="H1108" s="174"/>
      <c r="I1108" s="248"/>
      <c r="J1108" s="174"/>
      <c r="K1108" s="174"/>
      <c r="L1108" s="174"/>
      <c r="M1108" s="174"/>
      <c r="N1108" s="174"/>
      <c r="O1108" s="174"/>
      <c r="P1108" s="174"/>
    </row>
    <row r="1109" customFormat="false" ht="15.75" hidden="false" customHeight="false" outlineLevel="0" collapsed="false">
      <c r="A1109" s="174"/>
      <c r="B1109" s="174"/>
      <c r="C1109" s="174"/>
      <c r="D1109" s="240" t="n">
        <v>1109</v>
      </c>
      <c r="E1109" s="174"/>
      <c r="F1109" s="174"/>
      <c r="G1109" s="174"/>
      <c r="H1109" s="174"/>
      <c r="I1109" s="248"/>
      <c r="J1109" s="174"/>
      <c r="K1109" s="174"/>
      <c r="L1109" s="174"/>
      <c r="M1109" s="174"/>
      <c r="N1109" s="174"/>
      <c r="O1109" s="174"/>
      <c r="P1109" s="174"/>
    </row>
    <row r="1110" customFormat="false" ht="15.75" hidden="false" customHeight="false" outlineLevel="0" collapsed="false">
      <c r="A1110" s="174"/>
      <c r="B1110" s="174"/>
      <c r="C1110" s="174"/>
      <c r="D1110" s="240" t="n">
        <v>1110</v>
      </c>
      <c r="E1110" s="174"/>
      <c r="F1110" s="174"/>
      <c r="G1110" s="174"/>
      <c r="H1110" s="174"/>
      <c r="I1110" s="248"/>
      <c r="J1110" s="174"/>
      <c r="K1110" s="174"/>
      <c r="L1110" s="174"/>
      <c r="M1110" s="174"/>
      <c r="N1110" s="174"/>
      <c r="O1110" s="174"/>
      <c r="P1110" s="174"/>
    </row>
    <row r="1111" customFormat="false" ht="15.75" hidden="false" customHeight="false" outlineLevel="0" collapsed="false">
      <c r="A1111" s="174"/>
      <c r="B1111" s="174"/>
      <c r="C1111" s="174"/>
      <c r="D1111" s="240" t="n">
        <v>1111</v>
      </c>
      <c r="E1111" s="174"/>
      <c r="F1111" s="174"/>
      <c r="G1111" s="174"/>
      <c r="H1111" s="174"/>
      <c r="I1111" s="248"/>
      <c r="J1111" s="174"/>
      <c r="K1111" s="174"/>
      <c r="L1111" s="174"/>
      <c r="M1111" s="174"/>
      <c r="N1111" s="174"/>
      <c r="O1111" s="174"/>
      <c r="P1111" s="174"/>
    </row>
    <row r="1112" customFormat="false" ht="15.75" hidden="false" customHeight="false" outlineLevel="0" collapsed="false">
      <c r="A1112" s="174"/>
      <c r="B1112" s="174"/>
      <c r="C1112" s="174"/>
      <c r="D1112" s="240" t="n">
        <v>1112</v>
      </c>
      <c r="E1112" s="174"/>
      <c r="F1112" s="174"/>
      <c r="G1112" s="174"/>
      <c r="H1112" s="174"/>
      <c r="I1112" s="248"/>
      <c r="J1112" s="174"/>
      <c r="K1112" s="174"/>
      <c r="L1112" s="174"/>
      <c r="M1112" s="174"/>
      <c r="N1112" s="174"/>
      <c r="O1112" s="174"/>
      <c r="P1112" s="174"/>
    </row>
    <row r="1113" customFormat="false" ht="15.75" hidden="false" customHeight="false" outlineLevel="0" collapsed="false">
      <c r="A1113" s="174"/>
      <c r="B1113" s="174"/>
      <c r="C1113" s="174"/>
      <c r="D1113" s="240" t="n">
        <v>1113</v>
      </c>
      <c r="E1113" s="174"/>
      <c r="F1113" s="174"/>
      <c r="G1113" s="174"/>
      <c r="H1113" s="174"/>
      <c r="I1113" s="248"/>
      <c r="J1113" s="174"/>
      <c r="K1113" s="174"/>
      <c r="L1113" s="174"/>
      <c r="M1113" s="174"/>
      <c r="N1113" s="174"/>
      <c r="O1113" s="174"/>
      <c r="P1113" s="174"/>
    </row>
    <row r="1114" customFormat="false" ht="15.75" hidden="false" customHeight="false" outlineLevel="0" collapsed="false">
      <c r="A1114" s="174"/>
      <c r="B1114" s="174"/>
      <c r="C1114" s="174"/>
      <c r="D1114" s="240" t="n">
        <v>1114</v>
      </c>
      <c r="E1114" s="174"/>
      <c r="F1114" s="174"/>
      <c r="G1114" s="174"/>
      <c r="H1114" s="174"/>
      <c r="I1114" s="248"/>
      <c r="J1114" s="174"/>
      <c r="K1114" s="174"/>
      <c r="L1114" s="174"/>
      <c r="M1114" s="174"/>
      <c r="N1114" s="174"/>
      <c r="O1114" s="174"/>
      <c r="P1114" s="174"/>
    </row>
    <row r="1115" customFormat="false" ht="15.75" hidden="false" customHeight="false" outlineLevel="0" collapsed="false">
      <c r="A1115" s="174"/>
      <c r="B1115" s="174"/>
      <c r="C1115" s="174"/>
      <c r="D1115" s="240" t="n">
        <v>1115</v>
      </c>
      <c r="E1115" s="174"/>
      <c r="F1115" s="174"/>
      <c r="G1115" s="174"/>
      <c r="H1115" s="174"/>
      <c r="I1115" s="248"/>
      <c r="J1115" s="174"/>
      <c r="K1115" s="174"/>
      <c r="L1115" s="174"/>
      <c r="M1115" s="174"/>
      <c r="N1115" s="174"/>
      <c r="O1115" s="174"/>
      <c r="P1115" s="174"/>
    </row>
    <row r="1116" customFormat="false" ht="15.75" hidden="false" customHeight="false" outlineLevel="0" collapsed="false">
      <c r="D1116" s="240" t="n">
        <v>1116</v>
      </c>
    </row>
    <row r="1117" customFormat="false" ht="15.75" hidden="false" customHeight="false" outlineLevel="0" collapsed="false">
      <c r="D1117" s="240" t="n">
        <v>1117</v>
      </c>
    </row>
    <row r="1118" customFormat="false" ht="15.75" hidden="false" customHeight="false" outlineLevel="0" collapsed="false">
      <c r="D1118" s="240" t="n">
        <v>1118</v>
      </c>
    </row>
    <row r="1119" customFormat="false" ht="15.75" hidden="false" customHeight="false" outlineLevel="0" collapsed="false">
      <c r="D1119" s="240" t="n">
        <v>1119</v>
      </c>
    </row>
    <row r="1120" customFormat="false" ht="15.75" hidden="false" customHeight="false" outlineLevel="0" collapsed="false">
      <c r="D1120" s="240" t="n">
        <v>1120</v>
      </c>
    </row>
    <row r="1121" customFormat="false" ht="15.75" hidden="false" customHeight="false" outlineLevel="0" collapsed="false">
      <c r="D1121" s="240" t="n">
        <v>1121</v>
      </c>
    </row>
    <row r="1122" customFormat="false" ht="15.75" hidden="false" customHeight="false" outlineLevel="0" collapsed="false">
      <c r="D1122" s="240" t="n">
        <v>1122</v>
      </c>
    </row>
    <row r="1123" customFormat="false" ht="15.75" hidden="false" customHeight="false" outlineLevel="0" collapsed="false">
      <c r="D1123" s="240" t="n">
        <v>1123</v>
      </c>
    </row>
    <row r="1124" customFormat="false" ht="15.75" hidden="false" customHeight="false" outlineLevel="0" collapsed="false">
      <c r="D1124" s="240" t="n">
        <v>1124</v>
      </c>
    </row>
    <row r="1125" customFormat="false" ht="15.75" hidden="false" customHeight="false" outlineLevel="0" collapsed="false">
      <c r="D1125" s="240" t="n">
        <v>1125</v>
      </c>
    </row>
    <row r="1126" customFormat="false" ht="15.75" hidden="false" customHeight="false" outlineLevel="0" collapsed="false">
      <c r="D1126" s="240" t="n">
        <v>1126</v>
      </c>
    </row>
    <row r="1127" customFormat="false" ht="15.75" hidden="false" customHeight="false" outlineLevel="0" collapsed="false">
      <c r="D1127" s="240" t="n">
        <v>1127</v>
      </c>
    </row>
    <row r="1128" customFormat="false" ht="15.75" hidden="false" customHeight="false" outlineLevel="0" collapsed="false">
      <c r="D1128" s="240" t="n">
        <v>1128</v>
      </c>
    </row>
    <row r="1129" customFormat="false" ht="15.75" hidden="false" customHeight="false" outlineLevel="0" collapsed="false">
      <c r="D1129" s="240" t="n">
        <v>1129</v>
      </c>
    </row>
    <row r="1130" customFormat="false" ht="15.75" hidden="false" customHeight="false" outlineLevel="0" collapsed="false">
      <c r="D1130" s="240" t="n">
        <v>1130</v>
      </c>
    </row>
    <row r="1131" customFormat="false" ht="15.75" hidden="false" customHeight="false" outlineLevel="0" collapsed="false">
      <c r="D1131" s="240" t="n">
        <v>1131</v>
      </c>
    </row>
    <row r="1132" customFormat="false" ht="15.75" hidden="false" customHeight="false" outlineLevel="0" collapsed="false">
      <c r="D1132" s="240" t="n">
        <v>1132</v>
      </c>
    </row>
    <row r="1133" customFormat="false" ht="15.75" hidden="false" customHeight="false" outlineLevel="0" collapsed="false">
      <c r="D1133" s="240" t="n">
        <v>1133</v>
      </c>
    </row>
    <row r="1134" customFormat="false" ht="15.75" hidden="false" customHeight="false" outlineLevel="0" collapsed="false">
      <c r="D1134" s="240" t="n">
        <v>1134</v>
      </c>
    </row>
    <row r="1135" customFormat="false" ht="15.75" hidden="false" customHeight="false" outlineLevel="0" collapsed="false">
      <c r="D1135" s="240" t="n">
        <v>1135</v>
      </c>
    </row>
    <row r="1136" customFormat="false" ht="15.75" hidden="false" customHeight="false" outlineLevel="0" collapsed="false">
      <c r="D1136" s="240" t="n">
        <v>1136</v>
      </c>
    </row>
    <row r="1137" customFormat="false" ht="15.75" hidden="false" customHeight="false" outlineLevel="0" collapsed="false">
      <c r="D1137" s="240" t="n">
        <v>1137</v>
      </c>
    </row>
    <row r="1138" customFormat="false" ht="15.75" hidden="false" customHeight="false" outlineLevel="0" collapsed="false">
      <c r="D1138" s="240" t="n">
        <v>1138</v>
      </c>
    </row>
    <row r="1139" customFormat="false" ht="15.75" hidden="false" customHeight="false" outlineLevel="0" collapsed="false">
      <c r="D1139" s="240" t="n">
        <v>1139</v>
      </c>
    </row>
    <row r="1140" customFormat="false" ht="15.75" hidden="false" customHeight="false" outlineLevel="0" collapsed="false">
      <c r="D1140" s="240" t="n">
        <v>1140</v>
      </c>
    </row>
    <row r="1141" customFormat="false" ht="15.75" hidden="false" customHeight="false" outlineLevel="0" collapsed="false">
      <c r="D1141" s="240" t="n">
        <v>1141</v>
      </c>
    </row>
    <row r="1142" customFormat="false" ht="15.75" hidden="false" customHeight="false" outlineLevel="0" collapsed="false">
      <c r="D1142" s="240" t="n">
        <v>1142</v>
      </c>
    </row>
    <row r="1143" customFormat="false" ht="15.75" hidden="false" customHeight="false" outlineLevel="0" collapsed="false">
      <c r="D1143" s="240" t="n">
        <v>1143</v>
      </c>
    </row>
    <row r="1144" customFormat="false" ht="15.75" hidden="false" customHeight="false" outlineLevel="0" collapsed="false">
      <c r="D1144" s="240" t="n">
        <v>1144</v>
      </c>
    </row>
    <row r="1145" customFormat="false" ht="15.75" hidden="false" customHeight="false" outlineLevel="0" collapsed="false">
      <c r="D1145" s="240" t="n">
        <v>1145</v>
      </c>
    </row>
    <row r="1146" customFormat="false" ht="15.75" hidden="false" customHeight="false" outlineLevel="0" collapsed="false">
      <c r="D1146" s="240" t="n">
        <v>1146</v>
      </c>
    </row>
    <row r="1147" customFormat="false" ht="15.75" hidden="false" customHeight="false" outlineLevel="0" collapsed="false">
      <c r="D1147" s="240" t="n">
        <v>1147</v>
      </c>
    </row>
    <row r="1148" customFormat="false" ht="15.75" hidden="false" customHeight="false" outlineLevel="0" collapsed="false">
      <c r="D1148" s="240" t="n">
        <v>1148</v>
      </c>
    </row>
    <row r="1149" customFormat="false" ht="15.75" hidden="false" customHeight="false" outlineLevel="0" collapsed="false">
      <c r="D1149" s="240" t="n">
        <v>1149</v>
      </c>
    </row>
    <row r="1150" customFormat="false" ht="15.75" hidden="false" customHeight="false" outlineLevel="0" collapsed="false">
      <c r="D1150" s="240" t="n">
        <v>1150</v>
      </c>
    </row>
    <row r="1151" customFormat="false" ht="15.75" hidden="false" customHeight="false" outlineLevel="0" collapsed="false">
      <c r="D1151" s="240" t="n">
        <v>1151</v>
      </c>
    </row>
    <row r="1152" customFormat="false" ht="15.75" hidden="false" customHeight="false" outlineLevel="0" collapsed="false">
      <c r="D1152" s="240" t="n">
        <v>1152</v>
      </c>
    </row>
    <row r="1153" customFormat="false" ht="15.75" hidden="false" customHeight="false" outlineLevel="0" collapsed="false">
      <c r="D1153" s="240" t="n">
        <v>1153</v>
      </c>
    </row>
    <row r="1154" customFormat="false" ht="15.75" hidden="false" customHeight="false" outlineLevel="0" collapsed="false">
      <c r="D1154" s="240" t="n">
        <v>1154</v>
      </c>
    </row>
    <row r="1155" customFormat="false" ht="15.75" hidden="false" customHeight="false" outlineLevel="0" collapsed="false">
      <c r="D1155" s="240" t="n">
        <v>1155</v>
      </c>
    </row>
    <row r="1156" customFormat="false" ht="15.75" hidden="false" customHeight="false" outlineLevel="0" collapsed="false">
      <c r="D1156" s="240" t="n">
        <v>1156</v>
      </c>
    </row>
    <row r="1157" customFormat="false" ht="15.75" hidden="false" customHeight="false" outlineLevel="0" collapsed="false">
      <c r="D1157" s="240" t="n">
        <v>1157</v>
      </c>
    </row>
    <row r="1158" customFormat="false" ht="15.75" hidden="false" customHeight="false" outlineLevel="0" collapsed="false">
      <c r="D1158" s="240" t="n">
        <v>1158</v>
      </c>
    </row>
    <row r="1159" customFormat="false" ht="15.75" hidden="false" customHeight="false" outlineLevel="0" collapsed="false">
      <c r="D1159" s="240" t="n">
        <v>1159</v>
      </c>
    </row>
    <row r="1160" customFormat="false" ht="15.75" hidden="false" customHeight="false" outlineLevel="0" collapsed="false">
      <c r="D1160" s="240" t="n">
        <v>1160</v>
      </c>
    </row>
    <row r="1161" customFormat="false" ht="15.75" hidden="false" customHeight="false" outlineLevel="0" collapsed="false">
      <c r="D1161" s="240" t="n">
        <v>1161</v>
      </c>
    </row>
    <row r="1162" customFormat="false" ht="15.75" hidden="false" customHeight="false" outlineLevel="0" collapsed="false">
      <c r="D1162" s="240" t="n">
        <v>1162</v>
      </c>
    </row>
    <row r="1163" customFormat="false" ht="15.75" hidden="false" customHeight="false" outlineLevel="0" collapsed="false">
      <c r="D1163" s="240" t="n">
        <v>1163</v>
      </c>
    </row>
    <row r="1164" customFormat="false" ht="15.75" hidden="false" customHeight="false" outlineLevel="0" collapsed="false">
      <c r="D1164" s="240" t="n">
        <v>1164</v>
      </c>
    </row>
    <row r="1165" customFormat="false" ht="15.75" hidden="false" customHeight="false" outlineLevel="0" collapsed="false">
      <c r="D1165" s="240" t="n">
        <v>1165</v>
      </c>
    </row>
    <row r="1166" customFormat="false" ht="15.75" hidden="false" customHeight="false" outlineLevel="0" collapsed="false">
      <c r="D1166" s="240" t="n">
        <v>1166</v>
      </c>
    </row>
    <row r="1167" customFormat="false" ht="15.75" hidden="false" customHeight="false" outlineLevel="0" collapsed="false">
      <c r="D1167" s="240" t="n">
        <v>1167</v>
      </c>
    </row>
    <row r="1168" customFormat="false" ht="15.75" hidden="false" customHeight="false" outlineLevel="0" collapsed="false">
      <c r="D1168" s="240" t="n">
        <v>1168</v>
      </c>
    </row>
    <row r="1169" customFormat="false" ht="15.75" hidden="false" customHeight="false" outlineLevel="0" collapsed="false">
      <c r="D1169" s="240" t="n">
        <v>1169</v>
      </c>
    </row>
    <row r="1170" customFormat="false" ht="15.75" hidden="false" customHeight="false" outlineLevel="0" collapsed="false">
      <c r="D1170" s="240" t="n">
        <v>1170</v>
      </c>
    </row>
    <row r="1171" customFormat="false" ht="15.75" hidden="false" customHeight="false" outlineLevel="0" collapsed="false">
      <c r="D1171" s="240" t="n">
        <v>1171</v>
      </c>
    </row>
    <row r="1172" customFormat="false" ht="15.75" hidden="false" customHeight="false" outlineLevel="0" collapsed="false">
      <c r="D1172" s="240" t="n">
        <v>1172</v>
      </c>
    </row>
    <row r="1173" customFormat="false" ht="15.75" hidden="false" customHeight="false" outlineLevel="0" collapsed="false">
      <c r="D1173" s="240" t="n">
        <v>1173</v>
      </c>
    </row>
    <row r="1174" customFormat="false" ht="15.75" hidden="false" customHeight="false" outlineLevel="0" collapsed="false">
      <c r="D1174" s="240" t="n">
        <v>1174</v>
      </c>
    </row>
    <row r="1175" customFormat="false" ht="15.75" hidden="false" customHeight="false" outlineLevel="0" collapsed="false">
      <c r="D1175" s="240" t="n">
        <v>1175</v>
      </c>
    </row>
    <row r="1176" customFormat="false" ht="15.75" hidden="false" customHeight="false" outlineLevel="0" collapsed="false">
      <c r="D1176" s="240" t="n">
        <v>1176</v>
      </c>
    </row>
    <row r="1177" customFormat="false" ht="15.75" hidden="false" customHeight="false" outlineLevel="0" collapsed="false">
      <c r="D1177" s="240" t="n">
        <v>1177</v>
      </c>
    </row>
    <row r="1178" customFormat="false" ht="15.75" hidden="false" customHeight="false" outlineLevel="0" collapsed="false">
      <c r="D1178" s="240" t="n">
        <v>1178</v>
      </c>
    </row>
    <row r="1179" customFormat="false" ht="15.75" hidden="false" customHeight="false" outlineLevel="0" collapsed="false">
      <c r="D1179" s="240" t="n">
        <v>1179</v>
      </c>
    </row>
    <row r="1180" customFormat="false" ht="15.75" hidden="false" customHeight="false" outlineLevel="0" collapsed="false">
      <c r="D1180" s="240" t="n">
        <v>1180</v>
      </c>
    </row>
    <row r="1181" customFormat="false" ht="15.75" hidden="false" customHeight="false" outlineLevel="0" collapsed="false">
      <c r="D1181" s="240" t="n">
        <v>1181</v>
      </c>
    </row>
    <row r="1182" customFormat="false" ht="15.75" hidden="false" customHeight="false" outlineLevel="0" collapsed="false">
      <c r="D1182" s="240" t="n">
        <v>1182</v>
      </c>
    </row>
    <row r="1183" customFormat="false" ht="15.75" hidden="false" customHeight="false" outlineLevel="0" collapsed="false">
      <c r="D1183" s="240" t="n">
        <v>1183</v>
      </c>
    </row>
    <row r="1184" customFormat="false" ht="15.75" hidden="false" customHeight="false" outlineLevel="0" collapsed="false">
      <c r="D1184" s="240" t="n">
        <v>1184</v>
      </c>
    </row>
    <row r="1185" customFormat="false" ht="15.75" hidden="false" customHeight="false" outlineLevel="0" collapsed="false">
      <c r="D1185" s="240" t="n">
        <v>1185</v>
      </c>
    </row>
    <row r="1186" customFormat="false" ht="15.75" hidden="false" customHeight="false" outlineLevel="0" collapsed="false">
      <c r="D1186" s="240" t="n">
        <v>1186</v>
      </c>
    </row>
    <row r="1187" customFormat="false" ht="15.75" hidden="false" customHeight="false" outlineLevel="0" collapsed="false">
      <c r="D1187" s="240" t="n">
        <v>1187</v>
      </c>
    </row>
    <row r="1188" customFormat="false" ht="15.75" hidden="false" customHeight="false" outlineLevel="0" collapsed="false">
      <c r="D1188" s="240" t="n">
        <v>1188</v>
      </c>
    </row>
    <row r="1189" customFormat="false" ht="15.75" hidden="false" customHeight="false" outlineLevel="0" collapsed="false">
      <c r="D1189" s="240" t="n">
        <v>1189</v>
      </c>
    </row>
    <row r="1190" customFormat="false" ht="15.75" hidden="false" customHeight="false" outlineLevel="0" collapsed="false">
      <c r="D1190" s="240" t="n">
        <v>1190</v>
      </c>
    </row>
    <row r="1191" customFormat="false" ht="15.75" hidden="false" customHeight="false" outlineLevel="0" collapsed="false">
      <c r="D1191" s="240" t="n">
        <v>1191</v>
      </c>
    </row>
    <row r="1192" customFormat="false" ht="15.75" hidden="false" customHeight="false" outlineLevel="0" collapsed="false">
      <c r="D1192" s="240" t="n">
        <v>1192</v>
      </c>
    </row>
    <row r="1193" customFormat="false" ht="15.75" hidden="false" customHeight="false" outlineLevel="0" collapsed="false">
      <c r="D1193" s="240" t="n">
        <v>1193</v>
      </c>
    </row>
    <row r="1194" customFormat="false" ht="15.75" hidden="false" customHeight="false" outlineLevel="0" collapsed="false">
      <c r="D1194" s="240" t="n">
        <v>1194</v>
      </c>
    </row>
    <row r="1195" customFormat="false" ht="15.75" hidden="false" customHeight="false" outlineLevel="0" collapsed="false">
      <c r="D1195" s="240" t="n">
        <v>1195</v>
      </c>
    </row>
    <row r="1196" customFormat="false" ht="15.75" hidden="false" customHeight="false" outlineLevel="0" collapsed="false">
      <c r="D1196" s="240" t="n">
        <v>1196</v>
      </c>
    </row>
    <row r="1197" customFormat="false" ht="15.75" hidden="false" customHeight="false" outlineLevel="0" collapsed="false">
      <c r="D1197" s="240" t="n">
        <v>1197</v>
      </c>
    </row>
    <row r="1198" customFormat="false" ht="15.75" hidden="false" customHeight="false" outlineLevel="0" collapsed="false">
      <c r="D1198" s="240" t="n">
        <v>1198</v>
      </c>
    </row>
    <row r="1199" customFormat="false" ht="15.75" hidden="false" customHeight="false" outlineLevel="0" collapsed="false">
      <c r="D1199" s="240" t="n">
        <v>1199</v>
      </c>
    </row>
    <row r="1200" customFormat="false" ht="15.75" hidden="false" customHeight="false" outlineLevel="0" collapsed="false">
      <c r="D1200" s="240" t="n">
        <v>1200</v>
      </c>
    </row>
    <row r="1201" customFormat="false" ht="15.75" hidden="false" customHeight="false" outlineLevel="0" collapsed="false">
      <c r="D1201" s="240" t="n">
        <v>1201</v>
      </c>
    </row>
    <row r="1202" customFormat="false" ht="15.75" hidden="false" customHeight="false" outlineLevel="0" collapsed="false">
      <c r="D1202" s="240" t="n">
        <v>1202</v>
      </c>
    </row>
    <row r="1203" customFormat="false" ht="15.75" hidden="false" customHeight="false" outlineLevel="0" collapsed="false">
      <c r="D1203" s="240" t="n">
        <v>1203</v>
      </c>
    </row>
    <row r="1204" customFormat="false" ht="15.75" hidden="false" customHeight="false" outlineLevel="0" collapsed="false">
      <c r="D1204" s="240" t="n">
        <v>1204</v>
      </c>
    </row>
    <row r="1205" customFormat="false" ht="15.75" hidden="false" customHeight="false" outlineLevel="0" collapsed="false">
      <c r="D1205" s="240" t="n">
        <v>1205</v>
      </c>
    </row>
    <row r="1206" customFormat="false" ht="15.75" hidden="false" customHeight="false" outlineLevel="0" collapsed="false">
      <c r="D1206" s="240" t="n">
        <v>1206</v>
      </c>
    </row>
    <row r="1207" customFormat="false" ht="15.75" hidden="false" customHeight="false" outlineLevel="0" collapsed="false">
      <c r="D1207" s="240" t="n">
        <v>1207</v>
      </c>
    </row>
    <row r="1208" customFormat="false" ht="15.75" hidden="false" customHeight="false" outlineLevel="0" collapsed="false">
      <c r="D1208" s="240" t="n">
        <v>1208</v>
      </c>
    </row>
    <row r="1209" customFormat="false" ht="15.75" hidden="false" customHeight="false" outlineLevel="0" collapsed="false">
      <c r="D1209" s="240" t="n">
        <v>1209</v>
      </c>
    </row>
    <row r="1210" customFormat="false" ht="15.75" hidden="false" customHeight="false" outlineLevel="0" collapsed="false">
      <c r="D1210" s="240" t="n">
        <v>1210</v>
      </c>
    </row>
    <row r="1211" customFormat="false" ht="15.75" hidden="false" customHeight="false" outlineLevel="0" collapsed="false">
      <c r="D1211" s="240" t="n">
        <v>1211</v>
      </c>
    </row>
    <row r="1212" customFormat="false" ht="15.75" hidden="false" customHeight="false" outlineLevel="0" collapsed="false">
      <c r="D1212" s="240" t="n">
        <v>1212</v>
      </c>
    </row>
    <row r="1213" customFormat="false" ht="15.75" hidden="false" customHeight="false" outlineLevel="0" collapsed="false">
      <c r="D1213" s="240" t="n">
        <v>1213</v>
      </c>
    </row>
    <row r="1214" customFormat="false" ht="15.75" hidden="false" customHeight="false" outlineLevel="0" collapsed="false">
      <c r="D1214" s="240" t="n">
        <v>1214</v>
      </c>
    </row>
    <row r="1215" customFormat="false" ht="15.75" hidden="false" customHeight="false" outlineLevel="0" collapsed="false">
      <c r="D1215" s="240" t="n">
        <v>1215</v>
      </c>
    </row>
    <row r="1216" customFormat="false" ht="15.75" hidden="false" customHeight="false" outlineLevel="0" collapsed="false">
      <c r="D1216" s="240" t="n">
        <v>1216</v>
      </c>
    </row>
    <row r="1217" customFormat="false" ht="15.75" hidden="false" customHeight="false" outlineLevel="0" collapsed="false">
      <c r="D1217" s="240" t="n">
        <v>1217</v>
      </c>
    </row>
    <row r="1218" customFormat="false" ht="15.75" hidden="false" customHeight="false" outlineLevel="0" collapsed="false">
      <c r="D1218" s="240" t="n">
        <v>1218</v>
      </c>
    </row>
    <row r="1219" customFormat="false" ht="15.75" hidden="false" customHeight="false" outlineLevel="0" collapsed="false">
      <c r="D1219" s="240" t="n">
        <v>1219</v>
      </c>
    </row>
    <row r="1220" customFormat="false" ht="15.75" hidden="false" customHeight="false" outlineLevel="0" collapsed="false">
      <c r="D1220" s="240" t="n">
        <v>1220</v>
      </c>
    </row>
    <row r="1221" customFormat="false" ht="15.75" hidden="false" customHeight="false" outlineLevel="0" collapsed="false">
      <c r="D1221" s="240" t="n">
        <v>1221</v>
      </c>
    </row>
    <row r="1222" customFormat="false" ht="15.75" hidden="false" customHeight="false" outlineLevel="0" collapsed="false">
      <c r="D1222" s="240" t="n">
        <v>1222</v>
      </c>
    </row>
    <row r="1223" customFormat="false" ht="15.75" hidden="false" customHeight="false" outlineLevel="0" collapsed="false">
      <c r="D1223" s="240" t="n">
        <v>1223</v>
      </c>
    </row>
    <row r="1224" customFormat="false" ht="15.75" hidden="false" customHeight="false" outlineLevel="0" collapsed="false">
      <c r="D1224" s="240" t="n">
        <v>1224</v>
      </c>
    </row>
    <row r="1225" customFormat="false" ht="15.75" hidden="false" customHeight="false" outlineLevel="0" collapsed="false">
      <c r="D1225" s="240" t="n">
        <v>1225</v>
      </c>
    </row>
    <row r="1226" customFormat="false" ht="15.75" hidden="false" customHeight="false" outlineLevel="0" collapsed="false">
      <c r="D1226" s="240" t="n">
        <v>1226</v>
      </c>
    </row>
    <row r="1227" customFormat="false" ht="15.75" hidden="false" customHeight="false" outlineLevel="0" collapsed="false">
      <c r="D1227" s="240" t="n">
        <v>1227</v>
      </c>
    </row>
    <row r="1228" customFormat="false" ht="15.75" hidden="false" customHeight="false" outlineLevel="0" collapsed="false">
      <c r="D1228" s="240" t="n">
        <v>1228</v>
      </c>
    </row>
    <row r="1229" customFormat="false" ht="15.75" hidden="false" customHeight="false" outlineLevel="0" collapsed="false">
      <c r="D1229" s="240" t="n">
        <v>1229</v>
      </c>
    </row>
    <row r="1230" customFormat="false" ht="15.75" hidden="false" customHeight="false" outlineLevel="0" collapsed="false">
      <c r="D1230" s="240" t="n">
        <v>1230</v>
      </c>
    </row>
    <row r="1231" customFormat="false" ht="15.75" hidden="false" customHeight="false" outlineLevel="0" collapsed="false">
      <c r="D1231" s="240" t="n">
        <v>1231</v>
      </c>
    </row>
    <row r="1232" customFormat="false" ht="15.75" hidden="false" customHeight="false" outlineLevel="0" collapsed="false">
      <c r="D1232" s="240" t="n">
        <v>1232</v>
      </c>
    </row>
    <row r="1233" customFormat="false" ht="15.75" hidden="false" customHeight="false" outlineLevel="0" collapsed="false">
      <c r="D1233" s="240" t="n">
        <v>1233</v>
      </c>
    </row>
    <row r="1234" customFormat="false" ht="15.75" hidden="false" customHeight="false" outlineLevel="0" collapsed="false">
      <c r="D1234" s="240" t="n">
        <v>1234</v>
      </c>
    </row>
    <row r="1235" customFormat="false" ht="15.75" hidden="false" customHeight="false" outlineLevel="0" collapsed="false">
      <c r="D1235" s="240" t="n">
        <v>1235</v>
      </c>
    </row>
    <row r="1236" customFormat="false" ht="15.75" hidden="false" customHeight="false" outlineLevel="0" collapsed="false">
      <c r="D1236" s="240" t="n">
        <v>1236</v>
      </c>
    </row>
    <row r="1237" customFormat="false" ht="15.75" hidden="false" customHeight="false" outlineLevel="0" collapsed="false">
      <c r="D1237" s="240" t="n">
        <v>1237</v>
      </c>
    </row>
    <row r="1238" customFormat="false" ht="15.75" hidden="false" customHeight="false" outlineLevel="0" collapsed="false">
      <c r="D1238" s="240" t="n">
        <v>1238</v>
      </c>
    </row>
    <row r="1239" customFormat="false" ht="15.75" hidden="false" customHeight="false" outlineLevel="0" collapsed="false">
      <c r="D1239" s="240" t="n">
        <v>1239</v>
      </c>
    </row>
    <row r="1240" customFormat="false" ht="15.75" hidden="false" customHeight="false" outlineLevel="0" collapsed="false">
      <c r="D1240" s="240" t="n">
        <v>1240</v>
      </c>
    </row>
    <row r="1241" customFormat="false" ht="15.75" hidden="false" customHeight="false" outlineLevel="0" collapsed="false">
      <c r="D1241" s="240" t="n">
        <v>1241</v>
      </c>
    </row>
    <row r="1242" customFormat="false" ht="15.75" hidden="false" customHeight="false" outlineLevel="0" collapsed="false">
      <c r="D1242" s="240" t="n">
        <v>1242</v>
      </c>
    </row>
    <row r="1243" customFormat="false" ht="15.75" hidden="false" customHeight="false" outlineLevel="0" collapsed="false">
      <c r="D1243" s="240" t="n">
        <v>1243</v>
      </c>
    </row>
    <row r="1244" customFormat="false" ht="15.75" hidden="false" customHeight="false" outlineLevel="0" collapsed="false">
      <c r="D1244" s="240" t="n">
        <v>1244</v>
      </c>
    </row>
    <row r="1245" customFormat="false" ht="15.75" hidden="false" customHeight="false" outlineLevel="0" collapsed="false">
      <c r="D1245" s="240" t="n">
        <v>1245</v>
      </c>
    </row>
    <row r="1246" customFormat="false" ht="15.75" hidden="false" customHeight="false" outlineLevel="0" collapsed="false">
      <c r="D1246" s="240" t="n">
        <v>1246</v>
      </c>
    </row>
    <row r="1247" customFormat="false" ht="15.75" hidden="false" customHeight="false" outlineLevel="0" collapsed="false">
      <c r="D1247" s="240" t="n">
        <v>1247</v>
      </c>
    </row>
    <row r="1248" customFormat="false" ht="15.75" hidden="false" customHeight="false" outlineLevel="0" collapsed="false">
      <c r="D1248" s="240" t="n">
        <v>1248</v>
      </c>
    </row>
    <row r="1249" customFormat="false" ht="15.75" hidden="false" customHeight="false" outlineLevel="0" collapsed="false">
      <c r="D1249" s="240" t="n">
        <v>1249</v>
      </c>
    </row>
    <row r="1250" customFormat="false" ht="15.75" hidden="false" customHeight="false" outlineLevel="0" collapsed="false">
      <c r="D1250" s="240" t="n">
        <v>1250</v>
      </c>
    </row>
    <row r="1251" customFormat="false" ht="15.75" hidden="false" customHeight="false" outlineLevel="0" collapsed="false">
      <c r="D1251" s="240" t="n">
        <v>1251</v>
      </c>
    </row>
    <row r="1252" customFormat="false" ht="15.75" hidden="false" customHeight="false" outlineLevel="0" collapsed="false">
      <c r="D1252" s="240" t="n">
        <v>1252</v>
      </c>
    </row>
    <row r="1253" customFormat="false" ht="15.75" hidden="false" customHeight="false" outlineLevel="0" collapsed="false">
      <c r="D1253" s="240" t="n">
        <v>1253</v>
      </c>
    </row>
    <row r="1254" customFormat="false" ht="15.75" hidden="false" customHeight="false" outlineLevel="0" collapsed="false">
      <c r="D1254" s="240" t="n">
        <v>1254</v>
      </c>
    </row>
    <row r="1255" customFormat="false" ht="15.75" hidden="false" customHeight="false" outlineLevel="0" collapsed="false">
      <c r="D1255" s="240" t="n">
        <v>1255</v>
      </c>
    </row>
    <row r="1256" customFormat="false" ht="15.75" hidden="false" customHeight="false" outlineLevel="0" collapsed="false">
      <c r="D1256" s="240" t="n">
        <v>1256</v>
      </c>
    </row>
    <row r="1257" customFormat="false" ht="15.75" hidden="false" customHeight="false" outlineLevel="0" collapsed="false">
      <c r="D1257" s="240" t="n">
        <v>1257</v>
      </c>
    </row>
    <row r="1258" customFormat="false" ht="15.75" hidden="false" customHeight="false" outlineLevel="0" collapsed="false">
      <c r="D1258" s="240" t="n">
        <v>1258</v>
      </c>
    </row>
    <row r="1259" customFormat="false" ht="15.75" hidden="false" customHeight="false" outlineLevel="0" collapsed="false">
      <c r="D1259" s="240" t="n">
        <v>1259</v>
      </c>
    </row>
    <row r="1260" customFormat="false" ht="15.75" hidden="false" customHeight="false" outlineLevel="0" collapsed="false">
      <c r="D1260" s="240" t="n">
        <v>1260</v>
      </c>
    </row>
    <row r="1261" customFormat="false" ht="15.75" hidden="false" customHeight="false" outlineLevel="0" collapsed="false">
      <c r="D1261" s="240" t="n">
        <v>1261</v>
      </c>
    </row>
    <row r="1262" customFormat="false" ht="15.75" hidden="false" customHeight="false" outlineLevel="0" collapsed="false">
      <c r="D1262" s="240" t="n">
        <v>1262</v>
      </c>
    </row>
    <row r="1263" customFormat="false" ht="15.75" hidden="false" customHeight="false" outlineLevel="0" collapsed="false">
      <c r="D1263" s="240" t="n">
        <v>1263</v>
      </c>
    </row>
    <row r="1264" customFormat="false" ht="15.75" hidden="false" customHeight="false" outlineLevel="0" collapsed="false">
      <c r="D1264" s="240" t="n">
        <v>1264</v>
      </c>
    </row>
    <row r="1265" customFormat="false" ht="15.75" hidden="false" customHeight="false" outlineLevel="0" collapsed="false">
      <c r="D1265" s="240" t="n">
        <v>1265</v>
      </c>
    </row>
    <row r="1266" customFormat="false" ht="15.75" hidden="false" customHeight="false" outlineLevel="0" collapsed="false">
      <c r="D1266" s="240" t="n">
        <v>1266</v>
      </c>
    </row>
    <row r="1267" customFormat="false" ht="15.75" hidden="false" customHeight="false" outlineLevel="0" collapsed="false">
      <c r="D1267" s="240" t="n">
        <v>1267</v>
      </c>
    </row>
    <row r="1268" customFormat="false" ht="15.75" hidden="false" customHeight="false" outlineLevel="0" collapsed="false">
      <c r="D1268" s="240" t="n">
        <v>1268</v>
      </c>
    </row>
    <row r="1269" customFormat="false" ht="15.75" hidden="false" customHeight="false" outlineLevel="0" collapsed="false">
      <c r="D1269" s="240" t="n">
        <v>1269</v>
      </c>
    </row>
    <row r="1270" customFormat="false" ht="15.75" hidden="false" customHeight="false" outlineLevel="0" collapsed="false">
      <c r="D1270" s="240" t="n">
        <v>1270</v>
      </c>
    </row>
    <row r="1271" customFormat="false" ht="15.75" hidden="false" customHeight="false" outlineLevel="0" collapsed="false">
      <c r="D1271" s="240" t="n">
        <v>1271</v>
      </c>
    </row>
    <row r="1272" customFormat="false" ht="15.75" hidden="false" customHeight="false" outlineLevel="0" collapsed="false">
      <c r="D1272" s="240" t="n">
        <v>1272</v>
      </c>
    </row>
    <row r="1273" customFormat="false" ht="15.75" hidden="false" customHeight="false" outlineLevel="0" collapsed="false">
      <c r="D1273" s="240" t="n">
        <v>1273</v>
      </c>
    </row>
    <row r="1274" customFormat="false" ht="15.75" hidden="false" customHeight="false" outlineLevel="0" collapsed="false">
      <c r="D1274" s="240" t="n">
        <v>1274</v>
      </c>
    </row>
    <row r="1275" customFormat="false" ht="15.75" hidden="false" customHeight="false" outlineLevel="0" collapsed="false">
      <c r="D1275" s="240" t="n">
        <v>1275</v>
      </c>
    </row>
    <row r="1276" customFormat="false" ht="15.75" hidden="false" customHeight="false" outlineLevel="0" collapsed="false">
      <c r="D1276" s="240" t="n">
        <v>1276</v>
      </c>
    </row>
    <row r="1277" customFormat="false" ht="15.75" hidden="false" customHeight="false" outlineLevel="0" collapsed="false">
      <c r="D1277" s="240" t="n">
        <v>1277</v>
      </c>
    </row>
    <row r="1278" customFormat="false" ht="15.75" hidden="false" customHeight="false" outlineLevel="0" collapsed="false">
      <c r="D1278" s="240" t="n">
        <v>1278</v>
      </c>
    </row>
    <row r="1279" customFormat="false" ht="15.75" hidden="false" customHeight="false" outlineLevel="0" collapsed="false">
      <c r="D1279" s="240" t="n">
        <v>1279</v>
      </c>
    </row>
    <row r="1280" customFormat="false" ht="15.75" hidden="false" customHeight="false" outlineLevel="0" collapsed="false">
      <c r="D1280" s="240" t="n">
        <v>1280</v>
      </c>
    </row>
    <row r="1281" customFormat="false" ht="15.75" hidden="false" customHeight="false" outlineLevel="0" collapsed="false">
      <c r="D1281" s="240" t="n">
        <v>1281</v>
      </c>
    </row>
    <row r="1282" customFormat="false" ht="15.75" hidden="false" customHeight="false" outlineLevel="0" collapsed="false">
      <c r="D1282" s="240" t="n">
        <v>1282</v>
      </c>
    </row>
    <row r="1283" customFormat="false" ht="15.75" hidden="false" customHeight="false" outlineLevel="0" collapsed="false">
      <c r="D1283" s="240" t="n">
        <v>1283</v>
      </c>
    </row>
    <row r="1284" customFormat="false" ht="15.75" hidden="false" customHeight="false" outlineLevel="0" collapsed="false">
      <c r="D1284" s="240" t="n">
        <v>1284</v>
      </c>
    </row>
    <row r="1285" customFormat="false" ht="15.75" hidden="false" customHeight="false" outlineLevel="0" collapsed="false">
      <c r="D1285" s="240" t="n">
        <v>1285</v>
      </c>
    </row>
    <row r="1286" customFormat="false" ht="15.75" hidden="false" customHeight="false" outlineLevel="0" collapsed="false">
      <c r="D1286" s="240" t="n">
        <v>1286</v>
      </c>
    </row>
    <row r="1287" customFormat="false" ht="15.75" hidden="false" customHeight="false" outlineLevel="0" collapsed="false">
      <c r="D1287" s="240" t="n">
        <v>1287</v>
      </c>
    </row>
    <row r="1288" customFormat="false" ht="15.75" hidden="false" customHeight="false" outlineLevel="0" collapsed="false">
      <c r="D1288" s="240" t="n">
        <v>1288</v>
      </c>
    </row>
    <row r="1289" customFormat="false" ht="15.75" hidden="false" customHeight="false" outlineLevel="0" collapsed="false">
      <c r="D1289" s="240" t="n">
        <v>1289</v>
      </c>
    </row>
    <row r="1290" customFormat="false" ht="15.75" hidden="false" customHeight="false" outlineLevel="0" collapsed="false">
      <c r="D1290" s="240" t="n">
        <v>1290</v>
      </c>
    </row>
    <row r="1291" customFormat="false" ht="15.75" hidden="false" customHeight="false" outlineLevel="0" collapsed="false">
      <c r="D1291" s="240" t="n">
        <v>1291</v>
      </c>
    </row>
    <row r="1292" customFormat="false" ht="15.75" hidden="false" customHeight="false" outlineLevel="0" collapsed="false">
      <c r="D1292" s="240" t="n">
        <v>1292</v>
      </c>
    </row>
    <row r="1293" customFormat="false" ht="15.75" hidden="false" customHeight="false" outlineLevel="0" collapsed="false">
      <c r="D1293" s="240" t="n">
        <v>1293</v>
      </c>
    </row>
    <row r="1294" customFormat="false" ht="15.75" hidden="false" customHeight="false" outlineLevel="0" collapsed="false">
      <c r="D1294" s="240" t="n">
        <v>1294</v>
      </c>
    </row>
    <row r="1295" customFormat="false" ht="15.75" hidden="false" customHeight="false" outlineLevel="0" collapsed="false">
      <c r="D1295" s="240" t="n">
        <v>1295</v>
      </c>
    </row>
    <row r="1296" customFormat="false" ht="15.75" hidden="false" customHeight="false" outlineLevel="0" collapsed="false">
      <c r="D1296" s="240" t="n">
        <v>1296</v>
      </c>
    </row>
    <row r="1297" customFormat="false" ht="15.75" hidden="false" customHeight="false" outlineLevel="0" collapsed="false">
      <c r="D1297" s="240" t="n">
        <v>1297</v>
      </c>
    </row>
    <row r="1298" customFormat="false" ht="15.75" hidden="false" customHeight="false" outlineLevel="0" collapsed="false">
      <c r="D1298" s="240" t="n">
        <v>1298</v>
      </c>
    </row>
    <row r="1299" customFormat="false" ht="15.75" hidden="false" customHeight="false" outlineLevel="0" collapsed="false">
      <c r="D1299" s="240" t="n">
        <v>1299</v>
      </c>
    </row>
    <row r="1300" customFormat="false" ht="15.75" hidden="false" customHeight="false" outlineLevel="0" collapsed="false">
      <c r="D1300" s="240" t="n">
        <v>1300</v>
      </c>
    </row>
    <row r="1301" customFormat="false" ht="15.75" hidden="false" customHeight="false" outlineLevel="0" collapsed="false">
      <c r="D1301" s="240" t="n">
        <v>1301</v>
      </c>
    </row>
    <row r="1302" customFormat="false" ht="15.75" hidden="false" customHeight="false" outlineLevel="0" collapsed="false">
      <c r="D1302" s="240" t="n">
        <v>1302</v>
      </c>
    </row>
    <row r="1303" customFormat="false" ht="15.75" hidden="false" customHeight="false" outlineLevel="0" collapsed="false">
      <c r="D1303" s="240" t="n">
        <v>1303</v>
      </c>
    </row>
    <row r="1304" customFormat="false" ht="15.75" hidden="false" customHeight="false" outlineLevel="0" collapsed="false">
      <c r="D1304" s="240" t="n">
        <v>1304</v>
      </c>
    </row>
    <row r="1305" customFormat="false" ht="15.75" hidden="false" customHeight="false" outlineLevel="0" collapsed="false">
      <c r="D1305" s="240" t="n">
        <v>1305</v>
      </c>
    </row>
    <row r="1306" customFormat="false" ht="15.75" hidden="false" customHeight="false" outlineLevel="0" collapsed="false">
      <c r="D1306" s="240" t="n">
        <v>1306</v>
      </c>
    </row>
    <row r="1307" customFormat="false" ht="15.75" hidden="false" customHeight="false" outlineLevel="0" collapsed="false">
      <c r="D1307" s="240" t="n">
        <v>1307</v>
      </c>
    </row>
    <row r="1308" customFormat="false" ht="15.75" hidden="false" customHeight="false" outlineLevel="0" collapsed="false">
      <c r="D1308" s="240" t="n">
        <v>1308</v>
      </c>
    </row>
    <row r="1309" customFormat="false" ht="15.75" hidden="false" customHeight="false" outlineLevel="0" collapsed="false">
      <c r="D1309" s="240" t="n">
        <v>1309</v>
      </c>
    </row>
    <row r="1310" customFormat="false" ht="15.75" hidden="false" customHeight="false" outlineLevel="0" collapsed="false">
      <c r="D1310" s="240" t="n">
        <v>1310</v>
      </c>
    </row>
    <row r="1311" customFormat="false" ht="15.75" hidden="false" customHeight="false" outlineLevel="0" collapsed="false">
      <c r="D1311" s="240" t="n">
        <v>1311</v>
      </c>
    </row>
    <row r="1312" customFormat="false" ht="15.75" hidden="false" customHeight="false" outlineLevel="0" collapsed="false">
      <c r="D1312" s="240" t="n">
        <v>1312</v>
      </c>
    </row>
    <row r="1313" customFormat="false" ht="15.75" hidden="false" customHeight="false" outlineLevel="0" collapsed="false">
      <c r="D1313" s="240" t="n">
        <v>1313</v>
      </c>
    </row>
    <row r="1314" customFormat="false" ht="15.75" hidden="false" customHeight="false" outlineLevel="0" collapsed="false">
      <c r="D1314" s="240" t="n">
        <v>1314</v>
      </c>
    </row>
    <row r="1315" customFormat="false" ht="15.75" hidden="false" customHeight="false" outlineLevel="0" collapsed="false">
      <c r="D1315" s="240" t="n">
        <v>1315</v>
      </c>
    </row>
    <row r="1316" customFormat="false" ht="15.75" hidden="false" customHeight="false" outlineLevel="0" collapsed="false">
      <c r="D1316" s="240" t="n">
        <v>1316</v>
      </c>
    </row>
    <row r="1317" customFormat="false" ht="15.75" hidden="false" customHeight="false" outlineLevel="0" collapsed="false">
      <c r="D1317" s="240" t="n">
        <v>1317</v>
      </c>
    </row>
    <row r="1318" customFormat="false" ht="15.75" hidden="false" customHeight="false" outlineLevel="0" collapsed="false">
      <c r="D1318" s="240" t="n">
        <v>1318</v>
      </c>
    </row>
    <row r="1319" customFormat="false" ht="15.75" hidden="false" customHeight="false" outlineLevel="0" collapsed="false">
      <c r="D1319" s="240" t="n">
        <v>1319</v>
      </c>
    </row>
    <row r="1320" customFormat="false" ht="15.75" hidden="false" customHeight="false" outlineLevel="0" collapsed="false">
      <c r="D1320" s="240" t="n">
        <v>1320</v>
      </c>
    </row>
    <row r="1321" customFormat="false" ht="15.75" hidden="false" customHeight="false" outlineLevel="0" collapsed="false">
      <c r="D1321" s="240" t="n">
        <v>1321</v>
      </c>
    </row>
    <row r="1322" customFormat="false" ht="15.75" hidden="false" customHeight="false" outlineLevel="0" collapsed="false">
      <c r="D1322" s="240" t="n">
        <v>1322</v>
      </c>
    </row>
    <row r="1323" customFormat="false" ht="15.75" hidden="false" customHeight="false" outlineLevel="0" collapsed="false">
      <c r="D1323" s="240" t="n">
        <v>1323</v>
      </c>
    </row>
    <row r="1324" customFormat="false" ht="15.75" hidden="false" customHeight="false" outlineLevel="0" collapsed="false">
      <c r="D1324" s="240" t="n">
        <v>1324</v>
      </c>
    </row>
    <row r="1325" customFormat="false" ht="15.75" hidden="false" customHeight="false" outlineLevel="0" collapsed="false">
      <c r="D1325" s="240" t="n">
        <v>1325</v>
      </c>
    </row>
    <row r="1326" customFormat="false" ht="15.75" hidden="false" customHeight="false" outlineLevel="0" collapsed="false">
      <c r="D1326" s="240" t="n">
        <v>1326</v>
      </c>
    </row>
    <row r="1327" customFormat="false" ht="15.75" hidden="false" customHeight="false" outlineLevel="0" collapsed="false">
      <c r="D1327" s="240" t="n">
        <v>1327</v>
      </c>
    </row>
    <row r="1328" customFormat="false" ht="15.75" hidden="false" customHeight="false" outlineLevel="0" collapsed="false">
      <c r="D1328" s="240" t="n">
        <v>1328</v>
      </c>
    </row>
    <row r="1329" customFormat="false" ht="15.75" hidden="false" customHeight="false" outlineLevel="0" collapsed="false">
      <c r="D1329" s="240" t="n">
        <v>1329</v>
      </c>
    </row>
    <row r="1330" customFormat="false" ht="15.75" hidden="false" customHeight="false" outlineLevel="0" collapsed="false">
      <c r="D1330" s="240" t="n">
        <v>1330</v>
      </c>
    </row>
    <row r="1331" customFormat="false" ht="15.75" hidden="false" customHeight="false" outlineLevel="0" collapsed="false">
      <c r="D1331" s="240" t="n">
        <v>1331</v>
      </c>
    </row>
    <row r="1332" customFormat="false" ht="15.75" hidden="false" customHeight="false" outlineLevel="0" collapsed="false">
      <c r="D1332" s="240" t="n">
        <v>1332</v>
      </c>
    </row>
    <row r="1333" customFormat="false" ht="15.75" hidden="false" customHeight="false" outlineLevel="0" collapsed="false">
      <c r="D1333" s="240" t="n">
        <v>1333</v>
      </c>
    </row>
    <row r="1334" customFormat="false" ht="15.75" hidden="false" customHeight="false" outlineLevel="0" collapsed="false">
      <c r="D1334" s="240" t="n">
        <v>1334</v>
      </c>
    </row>
    <row r="1335" customFormat="false" ht="15.75" hidden="false" customHeight="false" outlineLevel="0" collapsed="false">
      <c r="D1335" s="240" t="n">
        <v>1335</v>
      </c>
    </row>
    <row r="1336" customFormat="false" ht="15.75" hidden="false" customHeight="false" outlineLevel="0" collapsed="false">
      <c r="D1336" s="240" t="n">
        <v>1336</v>
      </c>
    </row>
    <row r="1337" customFormat="false" ht="15.75" hidden="false" customHeight="false" outlineLevel="0" collapsed="false">
      <c r="D1337" s="240" t="n">
        <v>1337</v>
      </c>
    </row>
    <row r="1338" customFormat="false" ht="15.75" hidden="false" customHeight="false" outlineLevel="0" collapsed="false">
      <c r="D1338" s="240" t="n">
        <v>1338</v>
      </c>
    </row>
    <row r="1339" customFormat="false" ht="15.75" hidden="false" customHeight="false" outlineLevel="0" collapsed="false">
      <c r="D1339" s="240" t="n">
        <v>1339</v>
      </c>
    </row>
    <row r="1340" customFormat="false" ht="15.75" hidden="false" customHeight="false" outlineLevel="0" collapsed="false">
      <c r="D1340" s="240" t="n">
        <v>1340</v>
      </c>
    </row>
    <row r="1341" customFormat="false" ht="15.75" hidden="false" customHeight="false" outlineLevel="0" collapsed="false">
      <c r="D1341" s="240" t="n">
        <v>1341</v>
      </c>
    </row>
    <row r="1342" customFormat="false" ht="15.75" hidden="false" customHeight="false" outlineLevel="0" collapsed="false">
      <c r="D1342" s="240" t="n">
        <v>1342</v>
      </c>
    </row>
    <row r="1343" customFormat="false" ht="15.75" hidden="false" customHeight="false" outlineLevel="0" collapsed="false">
      <c r="D1343" s="240" t="n">
        <v>1343</v>
      </c>
    </row>
    <row r="1344" customFormat="false" ht="15.75" hidden="false" customHeight="false" outlineLevel="0" collapsed="false">
      <c r="D1344" s="240" t="n">
        <v>1344</v>
      </c>
    </row>
    <row r="1345" customFormat="false" ht="15.75" hidden="false" customHeight="false" outlineLevel="0" collapsed="false">
      <c r="D1345" s="240" t="n">
        <v>1345</v>
      </c>
    </row>
    <row r="1346" customFormat="false" ht="15.75" hidden="false" customHeight="false" outlineLevel="0" collapsed="false">
      <c r="D1346" s="240" t="n">
        <v>1346</v>
      </c>
    </row>
    <row r="1347" customFormat="false" ht="15.75" hidden="false" customHeight="false" outlineLevel="0" collapsed="false">
      <c r="D1347" s="240" t="n">
        <v>1347</v>
      </c>
    </row>
    <row r="1348" customFormat="false" ht="15.75" hidden="false" customHeight="false" outlineLevel="0" collapsed="false">
      <c r="D1348" s="240" t="n">
        <v>1348</v>
      </c>
    </row>
    <row r="1349" customFormat="false" ht="15.75" hidden="false" customHeight="false" outlineLevel="0" collapsed="false">
      <c r="D1349" s="240" t="n">
        <v>1349</v>
      </c>
    </row>
    <row r="1350" customFormat="false" ht="15.75" hidden="false" customHeight="false" outlineLevel="0" collapsed="false">
      <c r="D1350" s="240" t="n">
        <v>1350</v>
      </c>
    </row>
    <row r="1351" customFormat="false" ht="15.75" hidden="false" customHeight="false" outlineLevel="0" collapsed="false">
      <c r="D1351" s="240" t="n">
        <v>1351</v>
      </c>
    </row>
    <row r="1352" customFormat="false" ht="15.75" hidden="false" customHeight="false" outlineLevel="0" collapsed="false">
      <c r="D1352" s="240" t="n">
        <v>1352</v>
      </c>
    </row>
    <row r="1353" customFormat="false" ht="15.75" hidden="false" customHeight="false" outlineLevel="0" collapsed="false">
      <c r="D1353" s="240" t="n">
        <v>1353</v>
      </c>
    </row>
    <row r="1354" customFormat="false" ht="15.75" hidden="false" customHeight="false" outlineLevel="0" collapsed="false">
      <c r="D1354" s="240" t="n">
        <v>1354</v>
      </c>
    </row>
    <row r="1355" customFormat="false" ht="15.75" hidden="false" customHeight="false" outlineLevel="0" collapsed="false">
      <c r="D1355" s="240" t="n">
        <v>1355</v>
      </c>
    </row>
    <row r="1356" customFormat="false" ht="15.75" hidden="false" customHeight="false" outlineLevel="0" collapsed="false">
      <c r="D1356" s="240" t="n">
        <v>1356</v>
      </c>
    </row>
    <row r="1357" customFormat="false" ht="15.75" hidden="false" customHeight="false" outlineLevel="0" collapsed="false">
      <c r="D1357" s="240" t="n">
        <v>1357</v>
      </c>
    </row>
    <row r="1358" customFormat="false" ht="15.75" hidden="false" customHeight="false" outlineLevel="0" collapsed="false">
      <c r="D1358" s="240" t="n">
        <v>1358</v>
      </c>
    </row>
    <row r="1359" customFormat="false" ht="15.75" hidden="false" customHeight="false" outlineLevel="0" collapsed="false">
      <c r="D1359" s="240" t="n">
        <v>1359</v>
      </c>
    </row>
    <row r="1360" customFormat="false" ht="15.75" hidden="false" customHeight="false" outlineLevel="0" collapsed="false">
      <c r="D1360" s="240" t="n">
        <v>1360</v>
      </c>
    </row>
    <row r="1361" customFormat="false" ht="15.75" hidden="false" customHeight="false" outlineLevel="0" collapsed="false">
      <c r="D1361" s="240" t="n">
        <v>1361</v>
      </c>
    </row>
    <row r="1362" customFormat="false" ht="15.75" hidden="false" customHeight="false" outlineLevel="0" collapsed="false">
      <c r="D1362" s="240" t="n">
        <v>1362</v>
      </c>
    </row>
    <row r="1363" customFormat="false" ht="15.75" hidden="false" customHeight="false" outlineLevel="0" collapsed="false">
      <c r="D1363" s="240" t="n">
        <v>1363</v>
      </c>
    </row>
    <row r="1364" customFormat="false" ht="15.75" hidden="false" customHeight="false" outlineLevel="0" collapsed="false">
      <c r="D1364" s="240" t="n">
        <v>1364</v>
      </c>
    </row>
    <row r="1365" customFormat="false" ht="15.75" hidden="false" customHeight="false" outlineLevel="0" collapsed="false">
      <c r="D1365" s="240" t="n">
        <v>1365</v>
      </c>
    </row>
    <row r="1366" customFormat="false" ht="15.75" hidden="false" customHeight="false" outlineLevel="0" collapsed="false">
      <c r="D1366" s="240" t="n">
        <v>1366</v>
      </c>
    </row>
    <row r="1367" customFormat="false" ht="15.75" hidden="false" customHeight="false" outlineLevel="0" collapsed="false">
      <c r="D1367" s="240" t="n">
        <v>1367</v>
      </c>
    </row>
    <row r="1368" customFormat="false" ht="15.75" hidden="false" customHeight="false" outlineLevel="0" collapsed="false">
      <c r="D1368" s="240" t="n">
        <v>1368</v>
      </c>
    </row>
    <row r="1369" customFormat="false" ht="15.75" hidden="false" customHeight="false" outlineLevel="0" collapsed="false">
      <c r="D1369" s="240" t="n">
        <v>1369</v>
      </c>
    </row>
    <row r="1370" customFormat="false" ht="15.75" hidden="false" customHeight="false" outlineLevel="0" collapsed="false">
      <c r="D1370" s="240" t="n">
        <v>1370</v>
      </c>
    </row>
    <row r="1371" customFormat="false" ht="15.75" hidden="false" customHeight="false" outlineLevel="0" collapsed="false">
      <c r="D1371" s="240" t="n">
        <v>1371</v>
      </c>
    </row>
    <row r="1372" customFormat="false" ht="15.75" hidden="false" customHeight="false" outlineLevel="0" collapsed="false">
      <c r="D1372" s="240" t="n">
        <v>1372</v>
      </c>
    </row>
    <row r="1373" customFormat="false" ht="15.75" hidden="false" customHeight="false" outlineLevel="0" collapsed="false">
      <c r="D1373" s="240" t="n">
        <v>1373</v>
      </c>
    </row>
    <row r="1374" customFormat="false" ht="15.75" hidden="false" customHeight="false" outlineLevel="0" collapsed="false">
      <c r="D1374" s="240" t="n">
        <v>1374</v>
      </c>
    </row>
    <row r="1375" customFormat="false" ht="15.75" hidden="false" customHeight="false" outlineLevel="0" collapsed="false">
      <c r="D1375" s="240" t="n">
        <v>1375</v>
      </c>
    </row>
    <row r="1376" customFormat="false" ht="15.75" hidden="false" customHeight="false" outlineLevel="0" collapsed="false">
      <c r="D1376" s="240" t="n">
        <v>1376</v>
      </c>
    </row>
    <row r="1377" customFormat="false" ht="15.75" hidden="false" customHeight="false" outlineLevel="0" collapsed="false">
      <c r="D1377" s="240" t="n">
        <v>1377</v>
      </c>
    </row>
    <row r="1378" customFormat="false" ht="15.75" hidden="false" customHeight="false" outlineLevel="0" collapsed="false">
      <c r="D1378" s="240" t="n">
        <v>1378</v>
      </c>
    </row>
    <row r="1379" customFormat="false" ht="15.75" hidden="false" customHeight="false" outlineLevel="0" collapsed="false">
      <c r="D1379" s="240" t="n">
        <v>1379</v>
      </c>
    </row>
    <row r="1380" customFormat="false" ht="15.75" hidden="false" customHeight="false" outlineLevel="0" collapsed="false">
      <c r="D1380" s="240" t="n">
        <v>1380</v>
      </c>
    </row>
    <row r="1381" customFormat="false" ht="15.75" hidden="false" customHeight="false" outlineLevel="0" collapsed="false">
      <c r="D1381" s="240" t="n">
        <v>1381</v>
      </c>
    </row>
    <row r="1382" customFormat="false" ht="15.75" hidden="false" customHeight="false" outlineLevel="0" collapsed="false">
      <c r="D1382" s="240" t="n">
        <v>1382</v>
      </c>
    </row>
    <row r="1383" customFormat="false" ht="15.75" hidden="false" customHeight="false" outlineLevel="0" collapsed="false">
      <c r="D1383" s="240" t="n">
        <v>1383</v>
      </c>
    </row>
    <row r="1384" customFormat="false" ht="15.75" hidden="false" customHeight="false" outlineLevel="0" collapsed="false">
      <c r="D1384" s="240" t="n">
        <v>1384</v>
      </c>
    </row>
    <row r="1385" customFormat="false" ht="15.75" hidden="false" customHeight="false" outlineLevel="0" collapsed="false">
      <c r="D1385" s="240" t="n">
        <v>1385</v>
      </c>
    </row>
    <row r="1386" customFormat="false" ht="15.75" hidden="false" customHeight="false" outlineLevel="0" collapsed="false">
      <c r="D1386" s="240" t="n">
        <v>1386</v>
      </c>
    </row>
    <row r="1387" customFormat="false" ht="15.75" hidden="false" customHeight="false" outlineLevel="0" collapsed="false">
      <c r="D1387" s="240" t="n">
        <v>1387</v>
      </c>
    </row>
    <row r="1388" customFormat="false" ht="15.75" hidden="false" customHeight="false" outlineLevel="0" collapsed="false">
      <c r="D1388" s="240" t="n">
        <v>1388</v>
      </c>
    </row>
    <row r="1389" customFormat="false" ht="15.75" hidden="false" customHeight="false" outlineLevel="0" collapsed="false">
      <c r="D1389" s="240" t="n">
        <v>1389</v>
      </c>
    </row>
    <row r="1390" customFormat="false" ht="15.75" hidden="false" customHeight="false" outlineLevel="0" collapsed="false">
      <c r="D1390" s="240" t="n">
        <v>1390</v>
      </c>
    </row>
    <row r="1391" customFormat="false" ht="15.75" hidden="false" customHeight="false" outlineLevel="0" collapsed="false">
      <c r="D1391" s="240" t="n">
        <v>1391</v>
      </c>
    </row>
    <row r="1392" customFormat="false" ht="15.75" hidden="false" customHeight="false" outlineLevel="0" collapsed="false">
      <c r="D1392" s="240" t="n">
        <v>1392</v>
      </c>
    </row>
    <row r="1393" customFormat="false" ht="15.75" hidden="false" customHeight="false" outlineLevel="0" collapsed="false">
      <c r="D1393" s="240" t="n">
        <v>1393</v>
      </c>
    </row>
    <row r="1394" customFormat="false" ht="15.75" hidden="false" customHeight="false" outlineLevel="0" collapsed="false">
      <c r="D1394" s="240" t="n">
        <v>1394</v>
      </c>
    </row>
    <row r="1395" customFormat="false" ht="15.75" hidden="false" customHeight="false" outlineLevel="0" collapsed="false">
      <c r="D1395" s="240" t="n">
        <v>1395</v>
      </c>
    </row>
    <row r="1396" customFormat="false" ht="15.75" hidden="false" customHeight="false" outlineLevel="0" collapsed="false">
      <c r="D1396" s="240" t="n">
        <v>1396</v>
      </c>
    </row>
    <row r="1397" customFormat="false" ht="15.75" hidden="false" customHeight="false" outlineLevel="0" collapsed="false">
      <c r="D1397" s="240" t="n">
        <v>1397</v>
      </c>
    </row>
    <row r="1398" customFormat="false" ht="15.75" hidden="false" customHeight="false" outlineLevel="0" collapsed="false">
      <c r="D1398" s="240" t="n">
        <v>1398</v>
      </c>
    </row>
    <row r="1399" customFormat="false" ht="15.75" hidden="false" customHeight="false" outlineLevel="0" collapsed="false">
      <c r="D1399" s="240" t="n">
        <v>1399</v>
      </c>
    </row>
    <row r="1400" customFormat="false" ht="15.75" hidden="false" customHeight="false" outlineLevel="0" collapsed="false">
      <c r="D1400" s="240" t="n">
        <v>1400</v>
      </c>
    </row>
    <row r="1401" customFormat="false" ht="15.75" hidden="false" customHeight="false" outlineLevel="0" collapsed="false">
      <c r="D1401" s="240" t="n">
        <v>1401</v>
      </c>
    </row>
    <row r="1402" customFormat="false" ht="15.75" hidden="false" customHeight="false" outlineLevel="0" collapsed="false">
      <c r="D1402" s="240" t="n">
        <v>1402</v>
      </c>
    </row>
    <row r="1403" customFormat="false" ht="15.75" hidden="false" customHeight="false" outlineLevel="0" collapsed="false">
      <c r="D1403" s="240" t="n">
        <v>1403</v>
      </c>
    </row>
    <row r="1404" customFormat="false" ht="15.75" hidden="false" customHeight="false" outlineLevel="0" collapsed="false">
      <c r="D1404" s="240" t="n">
        <v>1404</v>
      </c>
    </row>
    <row r="1405" customFormat="false" ht="15.75" hidden="false" customHeight="false" outlineLevel="0" collapsed="false">
      <c r="D1405" s="240" t="n">
        <v>1405</v>
      </c>
    </row>
    <row r="1406" customFormat="false" ht="15.75" hidden="false" customHeight="false" outlineLevel="0" collapsed="false">
      <c r="D1406" s="240" t="n">
        <v>1406</v>
      </c>
    </row>
    <row r="1407" customFormat="false" ht="15.75" hidden="false" customHeight="false" outlineLevel="0" collapsed="false">
      <c r="D1407" s="240" t="n">
        <v>1407</v>
      </c>
    </row>
    <row r="1408" customFormat="false" ht="15.75" hidden="false" customHeight="false" outlineLevel="0" collapsed="false">
      <c r="D1408" s="240" t="n">
        <v>1408</v>
      </c>
    </row>
    <row r="1409" customFormat="false" ht="15.75" hidden="false" customHeight="false" outlineLevel="0" collapsed="false">
      <c r="D1409" s="240" t="n">
        <v>1409</v>
      </c>
    </row>
    <row r="1410" customFormat="false" ht="15.75" hidden="false" customHeight="false" outlineLevel="0" collapsed="false">
      <c r="D1410" s="240" t="n">
        <v>1410</v>
      </c>
    </row>
    <row r="1411" customFormat="false" ht="15.75" hidden="false" customHeight="false" outlineLevel="0" collapsed="false">
      <c r="D1411" s="240" t="n">
        <v>1411</v>
      </c>
    </row>
    <row r="1412" customFormat="false" ht="15.75" hidden="false" customHeight="false" outlineLevel="0" collapsed="false">
      <c r="D1412" s="240" t="n">
        <v>1412</v>
      </c>
    </row>
    <row r="1413" customFormat="false" ht="15.75" hidden="false" customHeight="false" outlineLevel="0" collapsed="false">
      <c r="D1413" s="240" t="n">
        <v>1413</v>
      </c>
    </row>
    <row r="1414" customFormat="false" ht="15.75" hidden="false" customHeight="false" outlineLevel="0" collapsed="false">
      <c r="D1414" s="240" t="n">
        <v>1414</v>
      </c>
    </row>
    <row r="1415" customFormat="false" ht="15.75" hidden="false" customHeight="false" outlineLevel="0" collapsed="false">
      <c r="D1415" s="240" t="n">
        <v>1415</v>
      </c>
    </row>
    <row r="1416" customFormat="false" ht="15.75" hidden="false" customHeight="false" outlineLevel="0" collapsed="false">
      <c r="D1416" s="240" t="n">
        <v>1416</v>
      </c>
    </row>
    <row r="1417" customFormat="false" ht="15.75" hidden="false" customHeight="false" outlineLevel="0" collapsed="false">
      <c r="D1417" s="240" t="n">
        <v>1417</v>
      </c>
    </row>
    <row r="1418" customFormat="false" ht="15.75" hidden="false" customHeight="false" outlineLevel="0" collapsed="false">
      <c r="D1418" s="240" t="n">
        <v>1418</v>
      </c>
    </row>
    <row r="1419" customFormat="false" ht="15.75" hidden="false" customHeight="false" outlineLevel="0" collapsed="false">
      <c r="D1419" s="240" t="n">
        <v>1419</v>
      </c>
    </row>
    <row r="1420" customFormat="false" ht="15.75" hidden="false" customHeight="false" outlineLevel="0" collapsed="false">
      <c r="D1420" s="240" t="n">
        <v>1420</v>
      </c>
    </row>
    <row r="1421" customFormat="false" ht="15.75" hidden="false" customHeight="false" outlineLevel="0" collapsed="false">
      <c r="D1421" s="240" t="n">
        <v>1421</v>
      </c>
    </row>
    <row r="1422" customFormat="false" ht="15.75" hidden="false" customHeight="false" outlineLevel="0" collapsed="false">
      <c r="D1422" s="240" t="n">
        <v>1422</v>
      </c>
    </row>
    <row r="1423" customFormat="false" ht="15.75" hidden="false" customHeight="false" outlineLevel="0" collapsed="false">
      <c r="D1423" s="240" t="n">
        <v>1423</v>
      </c>
    </row>
    <row r="1424" customFormat="false" ht="15.75" hidden="false" customHeight="false" outlineLevel="0" collapsed="false">
      <c r="D1424" s="240" t="n">
        <v>1424</v>
      </c>
    </row>
    <row r="1425" customFormat="false" ht="15.75" hidden="false" customHeight="false" outlineLevel="0" collapsed="false">
      <c r="D1425" s="240" t="n">
        <v>1425</v>
      </c>
    </row>
    <row r="1426" customFormat="false" ht="15.75" hidden="false" customHeight="false" outlineLevel="0" collapsed="false">
      <c r="D1426" s="240" t="n">
        <v>1426</v>
      </c>
    </row>
    <row r="1427" customFormat="false" ht="15.75" hidden="false" customHeight="false" outlineLevel="0" collapsed="false">
      <c r="D1427" s="240" t="n">
        <v>1427</v>
      </c>
    </row>
    <row r="1428" customFormat="false" ht="15.75" hidden="false" customHeight="false" outlineLevel="0" collapsed="false">
      <c r="D1428" s="240" t="n">
        <v>1428</v>
      </c>
    </row>
    <row r="1429" customFormat="false" ht="15.75" hidden="false" customHeight="false" outlineLevel="0" collapsed="false">
      <c r="D1429" s="240" t="n">
        <v>1429</v>
      </c>
    </row>
    <row r="1430" customFormat="false" ht="15.75" hidden="false" customHeight="false" outlineLevel="0" collapsed="false">
      <c r="D1430" s="240" t="n">
        <v>1430</v>
      </c>
    </row>
    <row r="1431" customFormat="false" ht="15.75" hidden="false" customHeight="false" outlineLevel="0" collapsed="false">
      <c r="D1431" s="240" t="n">
        <v>1431</v>
      </c>
    </row>
    <row r="1432" customFormat="false" ht="15.75" hidden="false" customHeight="false" outlineLevel="0" collapsed="false">
      <c r="D1432" s="240" t="n">
        <v>1432</v>
      </c>
    </row>
    <row r="1433" customFormat="false" ht="15.75" hidden="false" customHeight="false" outlineLevel="0" collapsed="false">
      <c r="D1433" s="240" t="n">
        <v>1433</v>
      </c>
    </row>
    <row r="1434" customFormat="false" ht="15.75" hidden="false" customHeight="false" outlineLevel="0" collapsed="false">
      <c r="D1434" s="240" t="n">
        <v>1434</v>
      </c>
    </row>
    <row r="1435" customFormat="false" ht="15.75" hidden="false" customHeight="false" outlineLevel="0" collapsed="false">
      <c r="D1435" s="240" t="n">
        <v>1435</v>
      </c>
    </row>
    <row r="1436" customFormat="false" ht="15.75" hidden="false" customHeight="false" outlineLevel="0" collapsed="false">
      <c r="D1436" s="240" t="n">
        <v>1436</v>
      </c>
    </row>
    <row r="1437" customFormat="false" ht="15.75" hidden="false" customHeight="false" outlineLevel="0" collapsed="false">
      <c r="D1437" s="240" t="n">
        <v>1437</v>
      </c>
    </row>
    <row r="1438" customFormat="false" ht="15.75" hidden="false" customHeight="false" outlineLevel="0" collapsed="false">
      <c r="D1438" s="240" t="n">
        <v>1438</v>
      </c>
    </row>
    <row r="1439" customFormat="false" ht="15.75" hidden="false" customHeight="false" outlineLevel="0" collapsed="false">
      <c r="D1439" s="240" t="n">
        <v>1439</v>
      </c>
    </row>
    <row r="1440" customFormat="false" ht="15.75" hidden="false" customHeight="false" outlineLevel="0" collapsed="false">
      <c r="D1440" s="240" t="n">
        <v>1440</v>
      </c>
    </row>
    <row r="1441" customFormat="false" ht="15.75" hidden="false" customHeight="false" outlineLevel="0" collapsed="false">
      <c r="D1441" s="240" t="n">
        <v>1441</v>
      </c>
    </row>
    <row r="1442" customFormat="false" ht="15.75" hidden="false" customHeight="false" outlineLevel="0" collapsed="false">
      <c r="D1442" s="240" t="n">
        <v>1442</v>
      </c>
    </row>
    <row r="1443" customFormat="false" ht="15.75" hidden="false" customHeight="false" outlineLevel="0" collapsed="false">
      <c r="D1443" s="240" t="n">
        <v>1443</v>
      </c>
    </row>
    <row r="1444" customFormat="false" ht="15.75" hidden="false" customHeight="false" outlineLevel="0" collapsed="false">
      <c r="D1444" s="240" t="n">
        <v>1444</v>
      </c>
    </row>
    <row r="1445" customFormat="false" ht="15.75" hidden="false" customHeight="false" outlineLevel="0" collapsed="false">
      <c r="D1445" s="240" t="n">
        <v>1445</v>
      </c>
    </row>
    <row r="1446" customFormat="false" ht="15.75" hidden="false" customHeight="false" outlineLevel="0" collapsed="false">
      <c r="D1446" s="240" t="n">
        <v>1446</v>
      </c>
    </row>
    <row r="1447" customFormat="false" ht="15.75" hidden="false" customHeight="false" outlineLevel="0" collapsed="false">
      <c r="D1447" s="240" t="n">
        <v>1447</v>
      </c>
    </row>
    <row r="1448" customFormat="false" ht="15.75" hidden="false" customHeight="false" outlineLevel="0" collapsed="false">
      <c r="D1448" s="240" t="n">
        <v>1448</v>
      </c>
    </row>
    <row r="1449" customFormat="false" ht="15.75" hidden="false" customHeight="false" outlineLevel="0" collapsed="false">
      <c r="D1449" s="240" t="n">
        <v>1449</v>
      </c>
    </row>
    <row r="1450" customFormat="false" ht="15.75" hidden="false" customHeight="false" outlineLevel="0" collapsed="false">
      <c r="D1450" s="240" t="n">
        <v>1450</v>
      </c>
    </row>
    <row r="1451" customFormat="false" ht="15.75" hidden="false" customHeight="false" outlineLevel="0" collapsed="false">
      <c r="D1451" s="240" t="n">
        <v>1451</v>
      </c>
    </row>
    <row r="1452" customFormat="false" ht="15.75" hidden="false" customHeight="false" outlineLevel="0" collapsed="false">
      <c r="D1452" s="240" t="n">
        <v>1452</v>
      </c>
    </row>
    <row r="1453" customFormat="false" ht="15.75" hidden="false" customHeight="false" outlineLevel="0" collapsed="false">
      <c r="D1453" s="240" t="n">
        <v>1453</v>
      </c>
    </row>
    <row r="1454" customFormat="false" ht="15.75" hidden="false" customHeight="false" outlineLevel="0" collapsed="false">
      <c r="D1454" s="240" t="n">
        <v>1454</v>
      </c>
    </row>
    <row r="1455" customFormat="false" ht="15.75" hidden="false" customHeight="false" outlineLevel="0" collapsed="false">
      <c r="D1455" s="240" t="n">
        <v>1455</v>
      </c>
    </row>
    <row r="1456" customFormat="false" ht="15.75" hidden="false" customHeight="false" outlineLevel="0" collapsed="false">
      <c r="D1456" s="240" t="n">
        <v>1456</v>
      </c>
    </row>
    <row r="1457" customFormat="false" ht="15.75" hidden="false" customHeight="false" outlineLevel="0" collapsed="false">
      <c r="D1457" s="240" t="n">
        <v>1457</v>
      </c>
    </row>
    <row r="1458" customFormat="false" ht="15.75" hidden="false" customHeight="false" outlineLevel="0" collapsed="false">
      <c r="D1458" s="240" t="n">
        <v>1458</v>
      </c>
    </row>
    <row r="1459" customFormat="false" ht="15.75" hidden="false" customHeight="false" outlineLevel="0" collapsed="false">
      <c r="D1459" s="240" t="n">
        <v>1459</v>
      </c>
    </row>
    <row r="1460" customFormat="false" ht="15.75" hidden="false" customHeight="false" outlineLevel="0" collapsed="false">
      <c r="D1460" s="240" t="n">
        <v>1460</v>
      </c>
    </row>
    <row r="1461" customFormat="false" ht="15.75" hidden="false" customHeight="false" outlineLevel="0" collapsed="false">
      <c r="D1461" s="240" t="n">
        <v>1461</v>
      </c>
    </row>
    <row r="1462" customFormat="false" ht="15.75" hidden="false" customHeight="false" outlineLevel="0" collapsed="false">
      <c r="D1462" s="240" t="n">
        <v>1462</v>
      </c>
    </row>
    <row r="1463" customFormat="false" ht="15.75" hidden="false" customHeight="false" outlineLevel="0" collapsed="false">
      <c r="D1463" s="240" t="n">
        <v>1463</v>
      </c>
    </row>
    <row r="1464" customFormat="false" ht="15.75" hidden="false" customHeight="false" outlineLevel="0" collapsed="false">
      <c r="D1464" s="240" t="n">
        <v>1464</v>
      </c>
    </row>
    <row r="1465" customFormat="false" ht="15.75" hidden="false" customHeight="false" outlineLevel="0" collapsed="false">
      <c r="D1465" s="240" t="n">
        <v>1465</v>
      </c>
    </row>
    <row r="1466" customFormat="false" ht="15.75" hidden="false" customHeight="false" outlineLevel="0" collapsed="false">
      <c r="D1466" s="240" t="n">
        <v>1466</v>
      </c>
    </row>
    <row r="1467" customFormat="false" ht="15.75" hidden="false" customHeight="false" outlineLevel="0" collapsed="false">
      <c r="D1467" s="240" t="n">
        <v>1467</v>
      </c>
    </row>
    <row r="1468" customFormat="false" ht="15.75" hidden="false" customHeight="false" outlineLevel="0" collapsed="false">
      <c r="D1468" s="240" t="n">
        <v>1468</v>
      </c>
    </row>
    <row r="1469" customFormat="false" ht="15.75" hidden="false" customHeight="false" outlineLevel="0" collapsed="false">
      <c r="D1469" s="240" t="n">
        <v>1469</v>
      </c>
    </row>
    <row r="1470" customFormat="false" ht="15.75" hidden="false" customHeight="false" outlineLevel="0" collapsed="false">
      <c r="D1470" s="240" t="n">
        <v>1470</v>
      </c>
    </row>
    <row r="1471" customFormat="false" ht="15.75" hidden="false" customHeight="false" outlineLevel="0" collapsed="false">
      <c r="D1471" s="240" t="n">
        <v>1471</v>
      </c>
    </row>
    <row r="1472" customFormat="false" ht="15.75" hidden="false" customHeight="false" outlineLevel="0" collapsed="false">
      <c r="D1472" s="240" t="n">
        <v>1472</v>
      </c>
    </row>
    <row r="1473" customFormat="false" ht="15.75" hidden="false" customHeight="false" outlineLevel="0" collapsed="false">
      <c r="D1473" s="240" t="n">
        <v>1473</v>
      </c>
    </row>
    <row r="1474" customFormat="false" ht="15.75" hidden="false" customHeight="false" outlineLevel="0" collapsed="false">
      <c r="D1474" s="240" t="n">
        <v>1474</v>
      </c>
    </row>
    <row r="1475" customFormat="false" ht="15.75" hidden="false" customHeight="false" outlineLevel="0" collapsed="false">
      <c r="D1475" s="240" t="n">
        <v>1475</v>
      </c>
    </row>
    <row r="1476" customFormat="false" ht="15.75" hidden="false" customHeight="false" outlineLevel="0" collapsed="false">
      <c r="D1476" s="240" t="n">
        <v>1476</v>
      </c>
    </row>
    <row r="1477" customFormat="false" ht="15.75" hidden="false" customHeight="false" outlineLevel="0" collapsed="false">
      <c r="D1477" s="240" t="n">
        <v>1477</v>
      </c>
    </row>
    <row r="1478" customFormat="false" ht="15.75" hidden="false" customHeight="false" outlineLevel="0" collapsed="false">
      <c r="D1478" s="240" t="n">
        <v>1478</v>
      </c>
    </row>
    <row r="1479" customFormat="false" ht="15.75" hidden="false" customHeight="false" outlineLevel="0" collapsed="false">
      <c r="D1479" s="240" t="n">
        <v>1479</v>
      </c>
    </row>
    <row r="1480" customFormat="false" ht="15.75" hidden="false" customHeight="false" outlineLevel="0" collapsed="false">
      <c r="D1480" s="240" t="n">
        <v>1480</v>
      </c>
    </row>
    <row r="1481" customFormat="false" ht="15.75" hidden="false" customHeight="false" outlineLevel="0" collapsed="false">
      <c r="D1481" s="240" t="n">
        <v>1481</v>
      </c>
    </row>
    <row r="1482" customFormat="false" ht="15.75" hidden="false" customHeight="false" outlineLevel="0" collapsed="false">
      <c r="D1482" s="240" t="n">
        <v>1482</v>
      </c>
    </row>
    <row r="1483" customFormat="false" ht="15.75" hidden="false" customHeight="false" outlineLevel="0" collapsed="false">
      <c r="D1483" s="240" t="n">
        <v>1483</v>
      </c>
    </row>
    <row r="1484" customFormat="false" ht="15.75" hidden="false" customHeight="false" outlineLevel="0" collapsed="false">
      <c r="D1484" s="240" t="n">
        <v>1484</v>
      </c>
    </row>
    <row r="1485" customFormat="false" ht="15.75" hidden="false" customHeight="false" outlineLevel="0" collapsed="false">
      <c r="D1485" s="240" t="n">
        <v>1485</v>
      </c>
    </row>
    <row r="1486" customFormat="false" ht="15.75" hidden="false" customHeight="false" outlineLevel="0" collapsed="false">
      <c r="D1486" s="240" t="n">
        <v>1486</v>
      </c>
    </row>
    <row r="1487" customFormat="false" ht="15.75" hidden="false" customHeight="false" outlineLevel="0" collapsed="false">
      <c r="D1487" s="240" t="n">
        <v>1487</v>
      </c>
    </row>
    <row r="1488" customFormat="false" ht="15.75" hidden="false" customHeight="false" outlineLevel="0" collapsed="false">
      <c r="D1488" s="240" t="n">
        <v>1488</v>
      </c>
    </row>
    <row r="1489" customFormat="false" ht="15.75" hidden="false" customHeight="false" outlineLevel="0" collapsed="false">
      <c r="D1489" s="240" t="n">
        <v>1489</v>
      </c>
    </row>
    <row r="1490" customFormat="false" ht="15.75" hidden="false" customHeight="false" outlineLevel="0" collapsed="false">
      <c r="D1490" s="240" t="n">
        <v>1490</v>
      </c>
    </row>
    <row r="1491" customFormat="false" ht="15.75" hidden="false" customHeight="false" outlineLevel="0" collapsed="false">
      <c r="D1491" s="240" t="n">
        <v>1491</v>
      </c>
    </row>
    <row r="1492" customFormat="false" ht="15.75" hidden="false" customHeight="false" outlineLevel="0" collapsed="false">
      <c r="D1492" s="240" t="n">
        <v>1492</v>
      </c>
    </row>
    <row r="1493" customFormat="false" ht="15.75" hidden="false" customHeight="false" outlineLevel="0" collapsed="false">
      <c r="D1493" s="240" t="n">
        <v>1493</v>
      </c>
    </row>
    <row r="1494" customFormat="false" ht="15.75" hidden="false" customHeight="false" outlineLevel="0" collapsed="false">
      <c r="D1494" s="240" t="n">
        <v>1494</v>
      </c>
    </row>
    <row r="1495" customFormat="false" ht="15.75" hidden="false" customHeight="false" outlineLevel="0" collapsed="false">
      <c r="D1495" s="240" t="n">
        <v>1495</v>
      </c>
    </row>
    <row r="1496" customFormat="false" ht="15.75" hidden="false" customHeight="false" outlineLevel="0" collapsed="false">
      <c r="D1496" s="240" t="n">
        <v>1496</v>
      </c>
    </row>
    <row r="1497" customFormat="false" ht="15.75" hidden="false" customHeight="false" outlineLevel="0" collapsed="false">
      <c r="D1497" s="240" t="n">
        <v>1497</v>
      </c>
    </row>
    <row r="1498" customFormat="false" ht="15.75" hidden="false" customHeight="false" outlineLevel="0" collapsed="false">
      <c r="D1498" s="240" t="n">
        <v>1498</v>
      </c>
    </row>
    <row r="1499" customFormat="false" ht="15.75" hidden="false" customHeight="false" outlineLevel="0" collapsed="false">
      <c r="D1499" s="240" t="n">
        <v>1499</v>
      </c>
    </row>
    <row r="1500" customFormat="false" ht="15.75" hidden="false" customHeight="false" outlineLevel="0" collapsed="false">
      <c r="D1500" s="240" t="n">
        <v>1500</v>
      </c>
    </row>
    <row r="1501" customFormat="false" ht="15.75" hidden="false" customHeight="false" outlineLevel="0" collapsed="false">
      <c r="D1501" s="240" t="n">
        <v>1501</v>
      </c>
    </row>
    <row r="1502" customFormat="false" ht="15.75" hidden="false" customHeight="false" outlineLevel="0" collapsed="false">
      <c r="D1502" s="240" t="n">
        <v>1502</v>
      </c>
    </row>
    <row r="1503" customFormat="false" ht="15.75" hidden="false" customHeight="false" outlineLevel="0" collapsed="false">
      <c r="D1503" s="240" t="n">
        <v>1503</v>
      </c>
    </row>
    <row r="1504" customFormat="false" ht="15.75" hidden="false" customHeight="false" outlineLevel="0" collapsed="false">
      <c r="D1504" s="240" t="n">
        <v>1504</v>
      </c>
    </row>
    <row r="1505" customFormat="false" ht="15.75" hidden="false" customHeight="false" outlineLevel="0" collapsed="false">
      <c r="D1505" s="240" t="n">
        <v>1505</v>
      </c>
    </row>
    <row r="1506" customFormat="false" ht="15.75" hidden="false" customHeight="false" outlineLevel="0" collapsed="false">
      <c r="D1506" s="240" t="n">
        <v>1506</v>
      </c>
    </row>
    <row r="1507" customFormat="false" ht="15.75" hidden="false" customHeight="false" outlineLevel="0" collapsed="false">
      <c r="D1507" s="240" t="n">
        <v>1507</v>
      </c>
    </row>
    <row r="1508" customFormat="false" ht="15.75" hidden="false" customHeight="false" outlineLevel="0" collapsed="false">
      <c r="D1508" s="240" t="n">
        <v>1508</v>
      </c>
    </row>
    <row r="1509" customFormat="false" ht="15.75" hidden="false" customHeight="false" outlineLevel="0" collapsed="false">
      <c r="D1509" s="240" t="n">
        <v>1509</v>
      </c>
    </row>
    <row r="1510" customFormat="false" ht="15.75" hidden="false" customHeight="false" outlineLevel="0" collapsed="false">
      <c r="D1510" s="240" t="n">
        <v>1510</v>
      </c>
    </row>
    <row r="1511" customFormat="false" ht="15.75" hidden="false" customHeight="false" outlineLevel="0" collapsed="false">
      <c r="D1511" s="240" t="n">
        <v>1511</v>
      </c>
    </row>
    <row r="1512" customFormat="false" ht="15.75" hidden="false" customHeight="false" outlineLevel="0" collapsed="false">
      <c r="D1512" s="240" t="n">
        <v>1512</v>
      </c>
    </row>
    <row r="1513" customFormat="false" ht="15.75" hidden="false" customHeight="false" outlineLevel="0" collapsed="false">
      <c r="D1513" s="240" t="n">
        <v>1513</v>
      </c>
    </row>
    <row r="1514" customFormat="false" ht="15.75" hidden="false" customHeight="false" outlineLevel="0" collapsed="false">
      <c r="D1514" s="240" t="n">
        <v>1514</v>
      </c>
    </row>
    <row r="1515" customFormat="false" ht="15.75" hidden="false" customHeight="false" outlineLevel="0" collapsed="false">
      <c r="D1515" s="240" t="n">
        <v>1515</v>
      </c>
    </row>
    <row r="1516" customFormat="false" ht="15.75" hidden="false" customHeight="false" outlineLevel="0" collapsed="false">
      <c r="D1516" s="240" t="n">
        <v>1516</v>
      </c>
    </row>
    <row r="1517" customFormat="false" ht="15.75" hidden="false" customHeight="false" outlineLevel="0" collapsed="false">
      <c r="D1517" s="240" t="n">
        <v>1517</v>
      </c>
    </row>
    <row r="1518" customFormat="false" ht="15.75" hidden="false" customHeight="false" outlineLevel="0" collapsed="false">
      <c r="D1518" s="240" t="n">
        <v>1518</v>
      </c>
    </row>
    <row r="1519" customFormat="false" ht="15.75" hidden="false" customHeight="false" outlineLevel="0" collapsed="false">
      <c r="D1519" s="240" t="n">
        <v>1519</v>
      </c>
    </row>
    <row r="1520" customFormat="false" ht="15.75" hidden="false" customHeight="false" outlineLevel="0" collapsed="false">
      <c r="D1520" s="240" t="n">
        <v>1520</v>
      </c>
    </row>
    <row r="1521" customFormat="false" ht="15.75" hidden="false" customHeight="false" outlineLevel="0" collapsed="false">
      <c r="D1521" s="240" t="n">
        <v>1521</v>
      </c>
    </row>
    <row r="1522" customFormat="false" ht="15.75" hidden="false" customHeight="false" outlineLevel="0" collapsed="false">
      <c r="D1522" s="240" t="n">
        <v>1522</v>
      </c>
    </row>
    <row r="1523" customFormat="false" ht="15.75" hidden="false" customHeight="false" outlineLevel="0" collapsed="false">
      <c r="D1523" s="240" t="n">
        <v>1523</v>
      </c>
    </row>
    <row r="1524" customFormat="false" ht="15.75" hidden="false" customHeight="false" outlineLevel="0" collapsed="false">
      <c r="D1524" s="240" t="n">
        <v>1524</v>
      </c>
    </row>
    <row r="1525" customFormat="false" ht="15.75" hidden="false" customHeight="false" outlineLevel="0" collapsed="false">
      <c r="D1525" s="240" t="n">
        <v>1525</v>
      </c>
    </row>
    <row r="1526" customFormat="false" ht="15.75" hidden="false" customHeight="false" outlineLevel="0" collapsed="false">
      <c r="D1526" s="240" t="n">
        <v>1526</v>
      </c>
    </row>
    <row r="1527" customFormat="false" ht="15.75" hidden="false" customHeight="false" outlineLevel="0" collapsed="false">
      <c r="D1527" s="240" t="n">
        <v>1527</v>
      </c>
    </row>
    <row r="1528" customFormat="false" ht="15.75" hidden="false" customHeight="false" outlineLevel="0" collapsed="false">
      <c r="D1528" s="240" t="n">
        <v>1528</v>
      </c>
    </row>
    <row r="1529" customFormat="false" ht="15.75" hidden="false" customHeight="false" outlineLevel="0" collapsed="false">
      <c r="D1529" s="240" t="n">
        <v>1529</v>
      </c>
    </row>
    <row r="1530" customFormat="false" ht="15.75" hidden="false" customHeight="false" outlineLevel="0" collapsed="false">
      <c r="D1530" s="240" t="n">
        <v>1530</v>
      </c>
    </row>
    <row r="1531" customFormat="false" ht="15.75" hidden="false" customHeight="false" outlineLevel="0" collapsed="false">
      <c r="D1531" s="240" t="n">
        <v>1531</v>
      </c>
    </row>
    <row r="1532" customFormat="false" ht="15.75" hidden="false" customHeight="false" outlineLevel="0" collapsed="false">
      <c r="D1532" s="240" t="n">
        <v>1532</v>
      </c>
    </row>
    <row r="1533" customFormat="false" ht="15.75" hidden="false" customHeight="false" outlineLevel="0" collapsed="false">
      <c r="D1533" s="240" t="n">
        <v>1533</v>
      </c>
    </row>
    <row r="1534" customFormat="false" ht="15.75" hidden="false" customHeight="false" outlineLevel="0" collapsed="false">
      <c r="D1534" s="240" t="n">
        <v>1534</v>
      </c>
    </row>
    <row r="1535" customFormat="false" ht="15.75" hidden="false" customHeight="false" outlineLevel="0" collapsed="false">
      <c r="D1535" s="240" t="n">
        <v>1535</v>
      </c>
    </row>
    <row r="1536" customFormat="false" ht="15.75" hidden="false" customHeight="false" outlineLevel="0" collapsed="false">
      <c r="D1536" s="240" t="n">
        <v>1536</v>
      </c>
    </row>
    <row r="1537" customFormat="false" ht="15.75" hidden="false" customHeight="false" outlineLevel="0" collapsed="false">
      <c r="D1537" s="240" t="n">
        <v>1537</v>
      </c>
    </row>
    <row r="1538" customFormat="false" ht="15.75" hidden="false" customHeight="false" outlineLevel="0" collapsed="false">
      <c r="D1538" s="240" t="n">
        <v>1538</v>
      </c>
    </row>
    <row r="1539" customFormat="false" ht="15.75" hidden="false" customHeight="false" outlineLevel="0" collapsed="false">
      <c r="D1539" s="240" t="n">
        <v>1539</v>
      </c>
    </row>
    <row r="1540" customFormat="false" ht="15.75" hidden="false" customHeight="false" outlineLevel="0" collapsed="false">
      <c r="D1540" s="240" t="n">
        <v>1540</v>
      </c>
    </row>
    <row r="1541" customFormat="false" ht="15.75" hidden="false" customHeight="false" outlineLevel="0" collapsed="false">
      <c r="D1541" s="240" t="n">
        <v>1541</v>
      </c>
    </row>
    <row r="1542" customFormat="false" ht="15.75" hidden="false" customHeight="false" outlineLevel="0" collapsed="false">
      <c r="D1542" s="240" t="n">
        <v>1542</v>
      </c>
    </row>
    <row r="1543" customFormat="false" ht="15.75" hidden="false" customHeight="false" outlineLevel="0" collapsed="false">
      <c r="D1543" s="240" t="n">
        <v>1543</v>
      </c>
    </row>
    <row r="1544" customFormat="false" ht="15.75" hidden="false" customHeight="false" outlineLevel="0" collapsed="false">
      <c r="D1544" s="240" t="n">
        <v>1544</v>
      </c>
    </row>
    <row r="1545" customFormat="false" ht="15.75" hidden="false" customHeight="false" outlineLevel="0" collapsed="false">
      <c r="D1545" s="240" t="n">
        <v>1545</v>
      </c>
    </row>
    <row r="1546" customFormat="false" ht="15.75" hidden="false" customHeight="false" outlineLevel="0" collapsed="false">
      <c r="D1546" s="240" t="n">
        <v>1546</v>
      </c>
    </row>
    <row r="1547" customFormat="false" ht="15.75" hidden="false" customHeight="false" outlineLevel="0" collapsed="false">
      <c r="D1547" s="240" t="n">
        <v>1547</v>
      </c>
    </row>
    <row r="1548" customFormat="false" ht="15.75" hidden="false" customHeight="false" outlineLevel="0" collapsed="false">
      <c r="D1548" s="240" t="n">
        <v>1548</v>
      </c>
    </row>
    <row r="1549" customFormat="false" ht="15.75" hidden="false" customHeight="false" outlineLevel="0" collapsed="false">
      <c r="D1549" s="240" t="n">
        <v>1549</v>
      </c>
    </row>
    <row r="1550" customFormat="false" ht="15.75" hidden="false" customHeight="false" outlineLevel="0" collapsed="false">
      <c r="D1550" s="240" t="n">
        <v>1550</v>
      </c>
    </row>
    <row r="1551" customFormat="false" ht="15.75" hidden="false" customHeight="false" outlineLevel="0" collapsed="false">
      <c r="D1551" s="240" t="n">
        <v>1551</v>
      </c>
    </row>
    <row r="1552" customFormat="false" ht="15.75" hidden="false" customHeight="false" outlineLevel="0" collapsed="false">
      <c r="D1552" s="240" t="n">
        <v>1552</v>
      </c>
    </row>
    <row r="1553" customFormat="false" ht="15.75" hidden="false" customHeight="false" outlineLevel="0" collapsed="false">
      <c r="D1553" s="240" t="n">
        <v>1553</v>
      </c>
    </row>
    <row r="1554" customFormat="false" ht="15.75" hidden="false" customHeight="false" outlineLevel="0" collapsed="false">
      <c r="D1554" s="240" t="n">
        <v>1554</v>
      </c>
    </row>
    <row r="1555" customFormat="false" ht="15.75" hidden="false" customHeight="false" outlineLevel="0" collapsed="false">
      <c r="D1555" s="240" t="n">
        <v>1555</v>
      </c>
    </row>
    <row r="1556" customFormat="false" ht="15.75" hidden="false" customHeight="false" outlineLevel="0" collapsed="false">
      <c r="D1556" s="240" t="n">
        <v>1556</v>
      </c>
    </row>
    <row r="1557" customFormat="false" ht="15.75" hidden="false" customHeight="false" outlineLevel="0" collapsed="false">
      <c r="D1557" s="240" t="n">
        <v>1557</v>
      </c>
    </row>
    <row r="1558" customFormat="false" ht="15.75" hidden="false" customHeight="false" outlineLevel="0" collapsed="false">
      <c r="D1558" s="240" t="n">
        <v>1558</v>
      </c>
    </row>
    <row r="1559" customFormat="false" ht="15.75" hidden="false" customHeight="false" outlineLevel="0" collapsed="false">
      <c r="D1559" s="240" t="n">
        <v>1559</v>
      </c>
    </row>
    <row r="1560" customFormat="false" ht="15.75" hidden="false" customHeight="false" outlineLevel="0" collapsed="false">
      <c r="D1560" s="240" t="n">
        <v>1560</v>
      </c>
    </row>
    <row r="1561" customFormat="false" ht="15.75" hidden="false" customHeight="false" outlineLevel="0" collapsed="false">
      <c r="D1561" s="240" t="n">
        <v>1561</v>
      </c>
    </row>
    <row r="1562" customFormat="false" ht="15.75" hidden="false" customHeight="false" outlineLevel="0" collapsed="false">
      <c r="D1562" s="240" t="n">
        <v>1562</v>
      </c>
    </row>
    <row r="1563" customFormat="false" ht="15.75" hidden="false" customHeight="false" outlineLevel="0" collapsed="false">
      <c r="D1563" s="240" t="n">
        <v>1563</v>
      </c>
    </row>
    <row r="1564" customFormat="false" ht="15.75" hidden="false" customHeight="false" outlineLevel="0" collapsed="false">
      <c r="D1564" s="240" t="n">
        <v>1564</v>
      </c>
    </row>
    <row r="1565" customFormat="false" ht="15.75" hidden="false" customHeight="false" outlineLevel="0" collapsed="false">
      <c r="D1565" s="240" t="n">
        <v>1565</v>
      </c>
    </row>
    <row r="1566" customFormat="false" ht="15.75" hidden="false" customHeight="false" outlineLevel="0" collapsed="false">
      <c r="D1566" s="240" t="n">
        <v>1566</v>
      </c>
    </row>
    <row r="1567" customFormat="false" ht="15.75" hidden="false" customHeight="false" outlineLevel="0" collapsed="false">
      <c r="D1567" s="240" t="n">
        <v>1567</v>
      </c>
    </row>
    <row r="1568" customFormat="false" ht="15.75" hidden="false" customHeight="false" outlineLevel="0" collapsed="false">
      <c r="D1568" s="240" t="n">
        <v>1568</v>
      </c>
    </row>
    <row r="1569" customFormat="false" ht="15.75" hidden="false" customHeight="false" outlineLevel="0" collapsed="false">
      <c r="D1569" s="240" t="n">
        <v>1569</v>
      </c>
    </row>
    <row r="1570" customFormat="false" ht="15.75" hidden="false" customHeight="false" outlineLevel="0" collapsed="false">
      <c r="D1570" s="240" t="n">
        <v>1570</v>
      </c>
    </row>
    <row r="1571" customFormat="false" ht="15.75" hidden="false" customHeight="false" outlineLevel="0" collapsed="false">
      <c r="D1571" s="240" t="n">
        <v>1571</v>
      </c>
    </row>
    <row r="1572" customFormat="false" ht="15.75" hidden="false" customHeight="false" outlineLevel="0" collapsed="false">
      <c r="D1572" s="240" t="n">
        <v>1572</v>
      </c>
    </row>
    <row r="1573" customFormat="false" ht="15.75" hidden="false" customHeight="false" outlineLevel="0" collapsed="false">
      <c r="D1573" s="240" t="n">
        <v>1573</v>
      </c>
    </row>
    <row r="1574" customFormat="false" ht="15.75" hidden="false" customHeight="false" outlineLevel="0" collapsed="false">
      <c r="D1574" s="240" t="n">
        <v>1574</v>
      </c>
    </row>
    <row r="1575" customFormat="false" ht="15.75" hidden="false" customHeight="false" outlineLevel="0" collapsed="false">
      <c r="D1575" s="240" t="n">
        <v>1575</v>
      </c>
    </row>
    <row r="1576" customFormat="false" ht="15.75" hidden="false" customHeight="false" outlineLevel="0" collapsed="false">
      <c r="D1576" s="240" t="n">
        <v>1576</v>
      </c>
    </row>
    <row r="1577" customFormat="false" ht="15.75" hidden="false" customHeight="false" outlineLevel="0" collapsed="false">
      <c r="D1577" s="240" t="n">
        <v>1577</v>
      </c>
    </row>
    <row r="1578" customFormat="false" ht="15.75" hidden="false" customHeight="false" outlineLevel="0" collapsed="false">
      <c r="D1578" s="240" t="n">
        <v>1578</v>
      </c>
    </row>
    <row r="1579" customFormat="false" ht="15.75" hidden="false" customHeight="false" outlineLevel="0" collapsed="false">
      <c r="D1579" s="240" t="n">
        <v>1579</v>
      </c>
    </row>
    <row r="1580" customFormat="false" ht="15.75" hidden="false" customHeight="false" outlineLevel="0" collapsed="false">
      <c r="D1580" s="240" t="n">
        <v>1580</v>
      </c>
    </row>
    <row r="1581" customFormat="false" ht="15.75" hidden="false" customHeight="false" outlineLevel="0" collapsed="false">
      <c r="D1581" s="240" t="n">
        <v>1581</v>
      </c>
    </row>
    <row r="1582" customFormat="false" ht="15.75" hidden="false" customHeight="false" outlineLevel="0" collapsed="false">
      <c r="D1582" s="240" t="n">
        <v>1582</v>
      </c>
    </row>
    <row r="1583" customFormat="false" ht="15.75" hidden="false" customHeight="false" outlineLevel="0" collapsed="false">
      <c r="D1583" s="240" t="n">
        <v>1583</v>
      </c>
    </row>
    <row r="1584" customFormat="false" ht="15.75" hidden="false" customHeight="false" outlineLevel="0" collapsed="false">
      <c r="D1584" s="240" t="n">
        <v>1584</v>
      </c>
    </row>
    <row r="1585" customFormat="false" ht="15.75" hidden="false" customHeight="false" outlineLevel="0" collapsed="false">
      <c r="D1585" s="240" t="n">
        <v>1585</v>
      </c>
    </row>
    <row r="1586" customFormat="false" ht="15.75" hidden="false" customHeight="false" outlineLevel="0" collapsed="false">
      <c r="D1586" s="240" t="n">
        <v>1586</v>
      </c>
    </row>
    <row r="1587" customFormat="false" ht="15.75" hidden="false" customHeight="false" outlineLevel="0" collapsed="false">
      <c r="D1587" s="240" t="n">
        <v>1587</v>
      </c>
    </row>
    <row r="1588" customFormat="false" ht="15.75" hidden="false" customHeight="false" outlineLevel="0" collapsed="false">
      <c r="D1588" s="240" t="n">
        <v>1588</v>
      </c>
    </row>
    <row r="1589" customFormat="false" ht="15.75" hidden="false" customHeight="false" outlineLevel="0" collapsed="false">
      <c r="D1589" s="240" t="n">
        <v>1589</v>
      </c>
    </row>
    <row r="1590" customFormat="false" ht="15.75" hidden="false" customHeight="false" outlineLevel="0" collapsed="false">
      <c r="D1590" s="240" t="n">
        <v>1590</v>
      </c>
    </row>
    <row r="1591" customFormat="false" ht="15.75" hidden="false" customHeight="false" outlineLevel="0" collapsed="false">
      <c r="D1591" s="240" t="n">
        <v>1591</v>
      </c>
    </row>
    <row r="1592" customFormat="false" ht="15.75" hidden="false" customHeight="false" outlineLevel="0" collapsed="false">
      <c r="D1592" s="240" t="n">
        <v>1592</v>
      </c>
    </row>
    <row r="1593" customFormat="false" ht="15.75" hidden="false" customHeight="false" outlineLevel="0" collapsed="false">
      <c r="D1593" s="240" t="n">
        <v>1593</v>
      </c>
    </row>
    <row r="1594" customFormat="false" ht="15.75" hidden="false" customHeight="false" outlineLevel="0" collapsed="false">
      <c r="D1594" s="240" t="n">
        <v>1594</v>
      </c>
    </row>
    <row r="1595" customFormat="false" ht="15.75" hidden="false" customHeight="false" outlineLevel="0" collapsed="false">
      <c r="D1595" s="240" t="n">
        <v>1595</v>
      </c>
    </row>
    <row r="1596" customFormat="false" ht="15.75" hidden="false" customHeight="false" outlineLevel="0" collapsed="false">
      <c r="D1596" s="240" t="n">
        <v>1596</v>
      </c>
    </row>
    <row r="1597" customFormat="false" ht="15.75" hidden="false" customHeight="false" outlineLevel="0" collapsed="false">
      <c r="D1597" s="240" t="n">
        <v>1597</v>
      </c>
    </row>
    <row r="1598" customFormat="false" ht="15.75" hidden="false" customHeight="false" outlineLevel="0" collapsed="false">
      <c r="D1598" s="240" t="n">
        <v>1598</v>
      </c>
    </row>
    <row r="1599" customFormat="false" ht="15.75" hidden="false" customHeight="false" outlineLevel="0" collapsed="false">
      <c r="D1599" s="240" t="n">
        <v>1599</v>
      </c>
    </row>
    <row r="1600" customFormat="false" ht="15.75" hidden="false" customHeight="false" outlineLevel="0" collapsed="false">
      <c r="D1600" s="240" t="n">
        <v>1600</v>
      </c>
    </row>
    <row r="1601" customFormat="false" ht="15.75" hidden="false" customHeight="false" outlineLevel="0" collapsed="false">
      <c r="D1601" s="240" t="n">
        <v>1601</v>
      </c>
    </row>
    <row r="1602" customFormat="false" ht="15.75" hidden="false" customHeight="false" outlineLevel="0" collapsed="false">
      <c r="D1602" s="240" t="n">
        <v>1602</v>
      </c>
    </row>
    <row r="1603" customFormat="false" ht="15.75" hidden="false" customHeight="false" outlineLevel="0" collapsed="false">
      <c r="D1603" s="240" t="n">
        <v>1603</v>
      </c>
    </row>
    <row r="1604" customFormat="false" ht="15.75" hidden="false" customHeight="false" outlineLevel="0" collapsed="false">
      <c r="D1604" s="240" t="n">
        <v>1604</v>
      </c>
    </row>
    <row r="1605" customFormat="false" ht="15.75" hidden="false" customHeight="false" outlineLevel="0" collapsed="false">
      <c r="D1605" s="240" t="n">
        <v>1605</v>
      </c>
    </row>
    <row r="1606" customFormat="false" ht="15.75" hidden="false" customHeight="false" outlineLevel="0" collapsed="false">
      <c r="D1606" s="240" t="n">
        <v>1606</v>
      </c>
    </row>
    <row r="1607" customFormat="false" ht="15.75" hidden="false" customHeight="false" outlineLevel="0" collapsed="false">
      <c r="D1607" s="240" t="n">
        <v>1607</v>
      </c>
    </row>
    <row r="1608" customFormat="false" ht="15.75" hidden="false" customHeight="false" outlineLevel="0" collapsed="false">
      <c r="D1608" s="240" t="n">
        <v>1608</v>
      </c>
    </row>
    <row r="1609" customFormat="false" ht="15.75" hidden="false" customHeight="false" outlineLevel="0" collapsed="false">
      <c r="D1609" s="240" t="n">
        <v>1609</v>
      </c>
    </row>
    <row r="1610" customFormat="false" ht="15.75" hidden="false" customHeight="false" outlineLevel="0" collapsed="false">
      <c r="D1610" s="240" t="n">
        <v>1610</v>
      </c>
    </row>
    <row r="1611" customFormat="false" ht="15.75" hidden="false" customHeight="false" outlineLevel="0" collapsed="false">
      <c r="D1611" s="240" t="n">
        <v>1611</v>
      </c>
    </row>
    <row r="1612" customFormat="false" ht="15.75" hidden="false" customHeight="false" outlineLevel="0" collapsed="false">
      <c r="D1612" s="240" t="n">
        <v>1612</v>
      </c>
    </row>
    <row r="1613" customFormat="false" ht="15.75" hidden="false" customHeight="false" outlineLevel="0" collapsed="false">
      <c r="D1613" s="240" t="n">
        <v>1613</v>
      </c>
    </row>
    <row r="1614" customFormat="false" ht="15.75" hidden="false" customHeight="false" outlineLevel="0" collapsed="false">
      <c r="D1614" s="240" t="n">
        <v>1614</v>
      </c>
    </row>
    <row r="1615" customFormat="false" ht="15.75" hidden="false" customHeight="false" outlineLevel="0" collapsed="false">
      <c r="D1615" s="240" t="n">
        <v>1615</v>
      </c>
    </row>
    <row r="1616" customFormat="false" ht="15.75" hidden="false" customHeight="false" outlineLevel="0" collapsed="false">
      <c r="D1616" s="240" t="n">
        <v>1616</v>
      </c>
    </row>
    <row r="1617" customFormat="false" ht="15.75" hidden="false" customHeight="false" outlineLevel="0" collapsed="false">
      <c r="D1617" s="240" t="n">
        <v>1617</v>
      </c>
    </row>
    <row r="1618" customFormat="false" ht="15.75" hidden="false" customHeight="false" outlineLevel="0" collapsed="false">
      <c r="D1618" s="240" t="n">
        <v>1618</v>
      </c>
    </row>
    <row r="1619" customFormat="false" ht="15.75" hidden="false" customHeight="false" outlineLevel="0" collapsed="false">
      <c r="D1619" s="240" t="n">
        <v>1619</v>
      </c>
    </row>
    <row r="1620" customFormat="false" ht="15.75" hidden="false" customHeight="false" outlineLevel="0" collapsed="false">
      <c r="D1620" s="240" t="n">
        <v>1620</v>
      </c>
    </row>
    <row r="1621" customFormat="false" ht="15.75" hidden="false" customHeight="false" outlineLevel="0" collapsed="false">
      <c r="D1621" s="240" t="n">
        <v>1621</v>
      </c>
    </row>
    <row r="1622" customFormat="false" ht="15.75" hidden="false" customHeight="false" outlineLevel="0" collapsed="false">
      <c r="D1622" s="240" t="n">
        <v>1622</v>
      </c>
    </row>
    <row r="1623" customFormat="false" ht="15.75" hidden="false" customHeight="false" outlineLevel="0" collapsed="false">
      <c r="D1623" s="240" t="n">
        <v>1623</v>
      </c>
    </row>
    <row r="1624" customFormat="false" ht="15.75" hidden="false" customHeight="false" outlineLevel="0" collapsed="false">
      <c r="D1624" s="240" t="n">
        <v>1624</v>
      </c>
    </row>
    <row r="1625" customFormat="false" ht="15.75" hidden="false" customHeight="false" outlineLevel="0" collapsed="false">
      <c r="D1625" s="240" t="n">
        <v>1625</v>
      </c>
    </row>
    <row r="1626" customFormat="false" ht="15.75" hidden="false" customHeight="false" outlineLevel="0" collapsed="false">
      <c r="D1626" s="240" t="n">
        <v>1626</v>
      </c>
    </row>
    <row r="1627" customFormat="false" ht="15.75" hidden="false" customHeight="false" outlineLevel="0" collapsed="false">
      <c r="D1627" s="240" t="n">
        <v>1627</v>
      </c>
    </row>
    <row r="1628" customFormat="false" ht="15.75" hidden="false" customHeight="false" outlineLevel="0" collapsed="false">
      <c r="D1628" s="240" t="n">
        <v>1628</v>
      </c>
    </row>
    <row r="1629" customFormat="false" ht="15.75" hidden="false" customHeight="false" outlineLevel="0" collapsed="false">
      <c r="D1629" s="240" t="n">
        <v>1629</v>
      </c>
    </row>
    <row r="1630" customFormat="false" ht="15.75" hidden="false" customHeight="false" outlineLevel="0" collapsed="false">
      <c r="D1630" s="240" t="n">
        <v>1630</v>
      </c>
    </row>
    <row r="1631" customFormat="false" ht="15.75" hidden="false" customHeight="false" outlineLevel="0" collapsed="false">
      <c r="D1631" s="240" t="n">
        <v>1631</v>
      </c>
    </row>
    <row r="1632" customFormat="false" ht="15.75" hidden="false" customHeight="false" outlineLevel="0" collapsed="false">
      <c r="D1632" s="240" t="n">
        <v>1632</v>
      </c>
    </row>
    <row r="1633" customFormat="false" ht="15.75" hidden="false" customHeight="false" outlineLevel="0" collapsed="false">
      <c r="D1633" s="240" t="n">
        <v>1633</v>
      </c>
    </row>
    <row r="1634" customFormat="false" ht="15.75" hidden="false" customHeight="false" outlineLevel="0" collapsed="false">
      <c r="D1634" s="240" t="n">
        <v>1634</v>
      </c>
    </row>
    <row r="1635" customFormat="false" ht="15.75" hidden="false" customHeight="false" outlineLevel="0" collapsed="false">
      <c r="D1635" s="240" t="n">
        <v>1635</v>
      </c>
    </row>
    <row r="1636" customFormat="false" ht="15.75" hidden="false" customHeight="false" outlineLevel="0" collapsed="false">
      <c r="D1636" s="240" t="n">
        <v>1636</v>
      </c>
    </row>
    <row r="1637" customFormat="false" ht="15.75" hidden="false" customHeight="false" outlineLevel="0" collapsed="false">
      <c r="D1637" s="240" t="n">
        <v>1637</v>
      </c>
    </row>
    <row r="1638" customFormat="false" ht="15.75" hidden="false" customHeight="false" outlineLevel="0" collapsed="false">
      <c r="D1638" s="240" t="n">
        <v>1638</v>
      </c>
    </row>
    <row r="1639" customFormat="false" ht="15.75" hidden="false" customHeight="false" outlineLevel="0" collapsed="false">
      <c r="D1639" s="240" t="n">
        <v>1639</v>
      </c>
    </row>
    <row r="1640" customFormat="false" ht="15.75" hidden="false" customHeight="false" outlineLevel="0" collapsed="false">
      <c r="D1640" s="240" t="n">
        <v>1640</v>
      </c>
    </row>
    <row r="1641" customFormat="false" ht="15.75" hidden="false" customHeight="false" outlineLevel="0" collapsed="false">
      <c r="D1641" s="240" t="n">
        <v>1641</v>
      </c>
    </row>
    <row r="1642" customFormat="false" ht="15.75" hidden="false" customHeight="false" outlineLevel="0" collapsed="false">
      <c r="D1642" s="240" t="n">
        <v>1642</v>
      </c>
    </row>
    <row r="1643" customFormat="false" ht="15.75" hidden="false" customHeight="false" outlineLevel="0" collapsed="false">
      <c r="D1643" s="240" t="n">
        <v>1643</v>
      </c>
    </row>
    <row r="1644" customFormat="false" ht="15.75" hidden="false" customHeight="false" outlineLevel="0" collapsed="false">
      <c r="D1644" s="240" t="n">
        <v>1644</v>
      </c>
    </row>
    <row r="1645" customFormat="false" ht="15.75" hidden="false" customHeight="false" outlineLevel="0" collapsed="false">
      <c r="D1645" s="240" t="n">
        <v>1645</v>
      </c>
    </row>
    <row r="1646" customFormat="false" ht="15.75" hidden="false" customHeight="false" outlineLevel="0" collapsed="false">
      <c r="D1646" s="240" t="n">
        <v>1646</v>
      </c>
    </row>
    <row r="1647" customFormat="false" ht="15.75" hidden="false" customHeight="false" outlineLevel="0" collapsed="false">
      <c r="D1647" s="240" t="n">
        <v>1647</v>
      </c>
    </row>
    <row r="1648" customFormat="false" ht="15.75" hidden="false" customHeight="false" outlineLevel="0" collapsed="false">
      <c r="D1648" s="240" t="n">
        <v>1648</v>
      </c>
    </row>
    <row r="1649" customFormat="false" ht="15.75" hidden="false" customHeight="false" outlineLevel="0" collapsed="false">
      <c r="D1649" s="240" t="n">
        <v>1649</v>
      </c>
    </row>
    <row r="1650" customFormat="false" ht="15.75" hidden="false" customHeight="false" outlineLevel="0" collapsed="false">
      <c r="D1650" s="240" t="n">
        <v>1650</v>
      </c>
    </row>
    <row r="1651" customFormat="false" ht="15.75" hidden="false" customHeight="false" outlineLevel="0" collapsed="false">
      <c r="D1651" s="240" t="n">
        <v>1651</v>
      </c>
    </row>
    <row r="1652" customFormat="false" ht="15.75" hidden="false" customHeight="false" outlineLevel="0" collapsed="false">
      <c r="D1652" s="240" t="n">
        <v>1652</v>
      </c>
    </row>
    <row r="1653" customFormat="false" ht="15.75" hidden="false" customHeight="false" outlineLevel="0" collapsed="false">
      <c r="D1653" s="240" t="n">
        <v>1653</v>
      </c>
    </row>
    <row r="1654" customFormat="false" ht="15.75" hidden="false" customHeight="false" outlineLevel="0" collapsed="false">
      <c r="D1654" s="240" t="n">
        <v>1654</v>
      </c>
    </row>
    <row r="1655" customFormat="false" ht="15.75" hidden="false" customHeight="false" outlineLevel="0" collapsed="false">
      <c r="D1655" s="240" t="n">
        <v>1655</v>
      </c>
    </row>
    <row r="1656" customFormat="false" ht="15.75" hidden="false" customHeight="false" outlineLevel="0" collapsed="false">
      <c r="D1656" s="240" t="n">
        <v>1656</v>
      </c>
    </row>
    <row r="1657" customFormat="false" ht="15.75" hidden="false" customHeight="false" outlineLevel="0" collapsed="false">
      <c r="D1657" s="240" t="n">
        <v>1657</v>
      </c>
    </row>
    <row r="1658" customFormat="false" ht="15.75" hidden="false" customHeight="false" outlineLevel="0" collapsed="false">
      <c r="D1658" s="240" t="n">
        <v>1658</v>
      </c>
    </row>
    <row r="1659" customFormat="false" ht="15.75" hidden="false" customHeight="false" outlineLevel="0" collapsed="false">
      <c r="D1659" s="240" t="n">
        <v>1659</v>
      </c>
    </row>
    <row r="1660" customFormat="false" ht="15.75" hidden="false" customHeight="false" outlineLevel="0" collapsed="false">
      <c r="D1660" s="240" t="n">
        <v>1660</v>
      </c>
    </row>
    <row r="1661" customFormat="false" ht="15.75" hidden="false" customHeight="false" outlineLevel="0" collapsed="false">
      <c r="D1661" s="240" t="n">
        <v>1661</v>
      </c>
    </row>
    <row r="1662" customFormat="false" ht="15.75" hidden="false" customHeight="false" outlineLevel="0" collapsed="false">
      <c r="D1662" s="240" t="n">
        <v>1662</v>
      </c>
    </row>
    <row r="1663" customFormat="false" ht="15.75" hidden="false" customHeight="false" outlineLevel="0" collapsed="false">
      <c r="D1663" s="240" t="n">
        <v>1663</v>
      </c>
    </row>
    <row r="1664" customFormat="false" ht="15.75" hidden="false" customHeight="false" outlineLevel="0" collapsed="false">
      <c r="D1664" s="240" t="n">
        <v>1664</v>
      </c>
    </row>
    <row r="1665" customFormat="false" ht="15.75" hidden="false" customHeight="false" outlineLevel="0" collapsed="false">
      <c r="D1665" s="240" t="n">
        <v>1665</v>
      </c>
    </row>
    <row r="1666" customFormat="false" ht="15.75" hidden="false" customHeight="false" outlineLevel="0" collapsed="false">
      <c r="D1666" s="240" t="n">
        <v>1666</v>
      </c>
    </row>
    <row r="1667" customFormat="false" ht="15.75" hidden="false" customHeight="false" outlineLevel="0" collapsed="false">
      <c r="D1667" s="240" t="n">
        <v>1667</v>
      </c>
    </row>
    <row r="1668" customFormat="false" ht="15.75" hidden="false" customHeight="false" outlineLevel="0" collapsed="false">
      <c r="D1668" s="240" t="n">
        <v>1668</v>
      </c>
    </row>
    <row r="1669" customFormat="false" ht="15.75" hidden="false" customHeight="false" outlineLevel="0" collapsed="false">
      <c r="D1669" s="240" t="n">
        <v>1669</v>
      </c>
    </row>
    <row r="1670" customFormat="false" ht="15.75" hidden="false" customHeight="false" outlineLevel="0" collapsed="false">
      <c r="D1670" s="240" t="n">
        <v>1670</v>
      </c>
    </row>
    <row r="1671" customFormat="false" ht="15.75" hidden="false" customHeight="false" outlineLevel="0" collapsed="false">
      <c r="D1671" s="240" t="n">
        <v>1671</v>
      </c>
    </row>
    <row r="1672" customFormat="false" ht="15.75" hidden="false" customHeight="false" outlineLevel="0" collapsed="false">
      <c r="D1672" s="240" t="n">
        <v>1672</v>
      </c>
    </row>
    <row r="1673" customFormat="false" ht="15.75" hidden="false" customHeight="false" outlineLevel="0" collapsed="false">
      <c r="D1673" s="240" t="n">
        <v>1673</v>
      </c>
    </row>
    <row r="1674" customFormat="false" ht="15.75" hidden="false" customHeight="false" outlineLevel="0" collapsed="false">
      <c r="D1674" s="240" t="n">
        <v>1674</v>
      </c>
    </row>
    <row r="1675" customFormat="false" ht="15.75" hidden="false" customHeight="false" outlineLevel="0" collapsed="false">
      <c r="D1675" s="240" t="n">
        <v>1675</v>
      </c>
    </row>
    <row r="1676" customFormat="false" ht="15.75" hidden="false" customHeight="false" outlineLevel="0" collapsed="false">
      <c r="D1676" s="240" t="n">
        <v>1676</v>
      </c>
    </row>
    <row r="1677" customFormat="false" ht="15.75" hidden="false" customHeight="false" outlineLevel="0" collapsed="false">
      <c r="D1677" s="240" t="n">
        <v>1677</v>
      </c>
    </row>
    <row r="1678" customFormat="false" ht="15.75" hidden="false" customHeight="false" outlineLevel="0" collapsed="false">
      <c r="D1678" s="240" t="n">
        <v>1678</v>
      </c>
    </row>
    <row r="1679" customFormat="false" ht="15.75" hidden="false" customHeight="false" outlineLevel="0" collapsed="false">
      <c r="D1679" s="240" t="n">
        <v>1679</v>
      </c>
    </row>
    <row r="1680" customFormat="false" ht="15.75" hidden="false" customHeight="false" outlineLevel="0" collapsed="false">
      <c r="D1680" s="240" t="n">
        <v>1680</v>
      </c>
    </row>
    <row r="1681" customFormat="false" ht="15.75" hidden="false" customHeight="false" outlineLevel="0" collapsed="false">
      <c r="D1681" s="240" t="n">
        <v>1681</v>
      </c>
    </row>
    <row r="1682" customFormat="false" ht="15.75" hidden="false" customHeight="false" outlineLevel="0" collapsed="false">
      <c r="D1682" s="240" t="n">
        <v>1682</v>
      </c>
    </row>
    <row r="1683" customFormat="false" ht="15.75" hidden="false" customHeight="false" outlineLevel="0" collapsed="false">
      <c r="D1683" s="240" t="n">
        <v>1683</v>
      </c>
    </row>
    <row r="1684" customFormat="false" ht="15.75" hidden="false" customHeight="false" outlineLevel="0" collapsed="false">
      <c r="D1684" s="240" t="n">
        <v>1684</v>
      </c>
    </row>
    <row r="1685" customFormat="false" ht="15.75" hidden="false" customHeight="false" outlineLevel="0" collapsed="false">
      <c r="D1685" s="240" t="n">
        <v>1685</v>
      </c>
    </row>
    <row r="1686" customFormat="false" ht="15.75" hidden="false" customHeight="false" outlineLevel="0" collapsed="false">
      <c r="D1686" s="240" t="n">
        <v>1686</v>
      </c>
    </row>
    <row r="1687" customFormat="false" ht="15.75" hidden="false" customHeight="false" outlineLevel="0" collapsed="false">
      <c r="D1687" s="240" t="n">
        <v>1687</v>
      </c>
    </row>
    <row r="1688" customFormat="false" ht="15.75" hidden="false" customHeight="false" outlineLevel="0" collapsed="false">
      <c r="D1688" s="240" t="n">
        <v>1688</v>
      </c>
    </row>
    <row r="1689" customFormat="false" ht="15.75" hidden="false" customHeight="false" outlineLevel="0" collapsed="false">
      <c r="D1689" s="240" t="n">
        <v>1689</v>
      </c>
    </row>
    <row r="1690" customFormat="false" ht="15.75" hidden="false" customHeight="false" outlineLevel="0" collapsed="false">
      <c r="D1690" s="240" t="n">
        <v>1690</v>
      </c>
    </row>
    <row r="1691" customFormat="false" ht="15.75" hidden="false" customHeight="false" outlineLevel="0" collapsed="false">
      <c r="D1691" s="240" t="n">
        <v>1691</v>
      </c>
    </row>
    <row r="1692" customFormat="false" ht="15.75" hidden="false" customHeight="false" outlineLevel="0" collapsed="false">
      <c r="D1692" s="240" t="n">
        <v>1692</v>
      </c>
    </row>
    <row r="1693" customFormat="false" ht="15.75" hidden="false" customHeight="false" outlineLevel="0" collapsed="false">
      <c r="D1693" s="240" t="n">
        <v>1693</v>
      </c>
    </row>
    <row r="1694" customFormat="false" ht="15.75" hidden="false" customHeight="false" outlineLevel="0" collapsed="false">
      <c r="D1694" s="240" t="n">
        <v>1694</v>
      </c>
    </row>
    <row r="1695" customFormat="false" ht="15.75" hidden="false" customHeight="false" outlineLevel="0" collapsed="false">
      <c r="D1695" s="240" t="n">
        <v>1695</v>
      </c>
    </row>
    <row r="1696" customFormat="false" ht="15.75" hidden="false" customHeight="false" outlineLevel="0" collapsed="false">
      <c r="D1696" s="240" t="n">
        <v>1696</v>
      </c>
    </row>
    <row r="1697" customFormat="false" ht="15.75" hidden="false" customHeight="false" outlineLevel="0" collapsed="false">
      <c r="D1697" s="240" t="n">
        <v>1697</v>
      </c>
    </row>
    <row r="1698" customFormat="false" ht="15.75" hidden="false" customHeight="false" outlineLevel="0" collapsed="false">
      <c r="D1698" s="240" t="n">
        <v>1698</v>
      </c>
    </row>
    <row r="1699" customFormat="false" ht="15.75" hidden="false" customHeight="false" outlineLevel="0" collapsed="false">
      <c r="D1699" s="240" t="n">
        <v>1699</v>
      </c>
    </row>
    <row r="1700" customFormat="false" ht="15.75" hidden="false" customHeight="false" outlineLevel="0" collapsed="false">
      <c r="D1700" s="240" t="n">
        <v>1700</v>
      </c>
    </row>
    <row r="1701" customFormat="false" ht="15.75" hidden="false" customHeight="false" outlineLevel="0" collapsed="false">
      <c r="D1701" s="240" t="n">
        <v>1701</v>
      </c>
    </row>
    <row r="1702" customFormat="false" ht="15.75" hidden="false" customHeight="false" outlineLevel="0" collapsed="false">
      <c r="D1702" s="240" t="n">
        <v>1702</v>
      </c>
    </row>
    <row r="1703" customFormat="false" ht="15.75" hidden="false" customHeight="false" outlineLevel="0" collapsed="false">
      <c r="D1703" s="240" t="n">
        <v>1703</v>
      </c>
    </row>
    <row r="1704" customFormat="false" ht="15.75" hidden="false" customHeight="false" outlineLevel="0" collapsed="false">
      <c r="D1704" s="240" t="n">
        <v>1704</v>
      </c>
    </row>
    <row r="1705" customFormat="false" ht="15.75" hidden="false" customHeight="false" outlineLevel="0" collapsed="false">
      <c r="D1705" s="240" t="n">
        <v>1705</v>
      </c>
    </row>
    <row r="1706" customFormat="false" ht="15.75" hidden="false" customHeight="false" outlineLevel="0" collapsed="false">
      <c r="D1706" s="240" t="n">
        <v>1706</v>
      </c>
    </row>
    <row r="1707" customFormat="false" ht="15.75" hidden="false" customHeight="false" outlineLevel="0" collapsed="false">
      <c r="D1707" s="240" t="n">
        <v>1707</v>
      </c>
    </row>
    <row r="1708" customFormat="false" ht="15.75" hidden="false" customHeight="false" outlineLevel="0" collapsed="false">
      <c r="D1708" s="240" t="n">
        <v>1708</v>
      </c>
    </row>
    <row r="1709" customFormat="false" ht="15.75" hidden="false" customHeight="false" outlineLevel="0" collapsed="false">
      <c r="D1709" s="240" t="n">
        <v>1709</v>
      </c>
    </row>
    <row r="1710" customFormat="false" ht="15.75" hidden="false" customHeight="false" outlineLevel="0" collapsed="false">
      <c r="D1710" s="240" t="n">
        <v>1710</v>
      </c>
    </row>
    <row r="1711" customFormat="false" ht="15.75" hidden="false" customHeight="false" outlineLevel="0" collapsed="false">
      <c r="D1711" s="240" t="n">
        <v>1711</v>
      </c>
    </row>
    <row r="1712" customFormat="false" ht="15.75" hidden="false" customHeight="false" outlineLevel="0" collapsed="false">
      <c r="D1712" s="240" t="n">
        <v>1712</v>
      </c>
    </row>
    <row r="1713" customFormat="false" ht="15.75" hidden="false" customHeight="false" outlineLevel="0" collapsed="false">
      <c r="D1713" s="240" t="n">
        <v>1713</v>
      </c>
    </row>
    <row r="1714" customFormat="false" ht="15.75" hidden="false" customHeight="false" outlineLevel="0" collapsed="false">
      <c r="D1714" s="240" t="n">
        <v>1714</v>
      </c>
    </row>
    <row r="1715" customFormat="false" ht="15.75" hidden="false" customHeight="false" outlineLevel="0" collapsed="false">
      <c r="D1715" s="240" t="n">
        <v>1715</v>
      </c>
    </row>
    <row r="1716" customFormat="false" ht="15.75" hidden="false" customHeight="false" outlineLevel="0" collapsed="false">
      <c r="D1716" s="240" t="n">
        <v>1716</v>
      </c>
    </row>
    <row r="1717" customFormat="false" ht="15.75" hidden="false" customHeight="false" outlineLevel="0" collapsed="false">
      <c r="D1717" s="240" t="n">
        <v>1717</v>
      </c>
    </row>
    <row r="1718" customFormat="false" ht="15.75" hidden="false" customHeight="false" outlineLevel="0" collapsed="false">
      <c r="D1718" s="240" t="n">
        <v>1718</v>
      </c>
    </row>
    <row r="1719" customFormat="false" ht="15.75" hidden="false" customHeight="false" outlineLevel="0" collapsed="false">
      <c r="D1719" s="240" t="n">
        <v>1719</v>
      </c>
    </row>
    <row r="1720" customFormat="false" ht="15.75" hidden="false" customHeight="false" outlineLevel="0" collapsed="false">
      <c r="D1720" s="240" t="n">
        <v>1720</v>
      </c>
    </row>
    <row r="1721" customFormat="false" ht="15.75" hidden="false" customHeight="false" outlineLevel="0" collapsed="false">
      <c r="D1721" s="240" t="n">
        <v>1721</v>
      </c>
    </row>
    <row r="1722" customFormat="false" ht="15.75" hidden="false" customHeight="false" outlineLevel="0" collapsed="false">
      <c r="D1722" s="240" t="n">
        <v>1722</v>
      </c>
    </row>
    <row r="1723" customFormat="false" ht="15.75" hidden="false" customHeight="false" outlineLevel="0" collapsed="false">
      <c r="D1723" s="240" t="n">
        <v>1723</v>
      </c>
    </row>
    <row r="1724" customFormat="false" ht="15.75" hidden="false" customHeight="false" outlineLevel="0" collapsed="false">
      <c r="D1724" s="240" t="n">
        <v>1724</v>
      </c>
    </row>
    <row r="1725" customFormat="false" ht="15.75" hidden="false" customHeight="false" outlineLevel="0" collapsed="false">
      <c r="D1725" s="240" t="n">
        <v>1725</v>
      </c>
    </row>
    <row r="1726" customFormat="false" ht="15.75" hidden="false" customHeight="false" outlineLevel="0" collapsed="false">
      <c r="D1726" s="240" t="n">
        <v>1726</v>
      </c>
    </row>
    <row r="1727" customFormat="false" ht="15.75" hidden="false" customHeight="false" outlineLevel="0" collapsed="false">
      <c r="D1727" s="240" t="n">
        <v>1727</v>
      </c>
    </row>
    <row r="1728" customFormat="false" ht="15.75" hidden="false" customHeight="false" outlineLevel="0" collapsed="false">
      <c r="D1728" s="240" t="n">
        <v>1728</v>
      </c>
    </row>
    <row r="1729" customFormat="false" ht="15.75" hidden="false" customHeight="false" outlineLevel="0" collapsed="false">
      <c r="D1729" s="240" t="n">
        <v>1729</v>
      </c>
    </row>
    <row r="1730" customFormat="false" ht="15.75" hidden="false" customHeight="false" outlineLevel="0" collapsed="false">
      <c r="D1730" s="240" t="n">
        <v>1730</v>
      </c>
    </row>
    <row r="1731" customFormat="false" ht="15.75" hidden="false" customHeight="false" outlineLevel="0" collapsed="false">
      <c r="D1731" s="240" t="n">
        <v>1731</v>
      </c>
    </row>
    <row r="1732" customFormat="false" ht="15.75" hidden="false" customHeight="false" outlineLevel="0" collapsed="false">
      <c r="D1732" s="240" t="n">
        <v>1732</v>
      </c>
    </row>
    <row r="1733" customFormat="false" ht="15.75" hidden="false" customHeight="false" outlineLevel="0" collapsed="false">
      <c r="D1733" s="240" t="n">
        <v>1733</v>
      </c>
    </row>
    <row r="1734" customFormat="false" ht="15.75" hidden="false" customHeight="false" outlineLevel="0" collapsed="false">
      <c r="D1734" s="240" t="n">
        <v>1734</v>
      </c>
    </row>
    <row r="1735" customFormat="false" ht="15.75" hidden="false" customHeight="false" outlineLevel="0" collapsed="false">
      <c r="D1735" s="240" t="n">
        <v>1735</v>
      </c>
    </row>
    <row r="1736" customFormat="false" ht="15.75" hidden="false" customHeight="false" outlineLevel="0" collapsed="false">
      <c r="D1736" s="240" t="n">
        <v>1736</v>
      </c>
    </row>
    <row r="1737" customFormat="false" ht="15.75" hidden="false" customHeight="false" outlineLevel="0" collapsed="false">
      <c r="D1737" s="240" t="n">
        <v>1737</v>
      </c>
    </row>
    <row r="1738" customFormat="false" ht="15.75" hidden="false" customHeight="false" outlineLevel="0" collapsed="false">
      <c r="D1738" s="240" t="n">
        <v>1738</v>
      </c>
    </row>
    <row r="1739" customFormat="false" ht="15.75" hidden="false" customHeight="false" outlineLevel="0" collapsed="false">
      <c r="D1739" s="240" t="n">
        <v>1739</v>
      </c>
    </row>
    <row r="1740" customFormat="false" ht="15.75" hidden="false" customHeight="false" outlineLevel="0" collapsed="false">
      <c r="D1740" s="240" t="n">
        <v>1740</v>
      </c>
    </row>
    <row r="1741" customFormat="false" ht="15.75" hidden="false" customHeight="false" outlineLevel="0" collapsed="false">
      <c r="D1741" s="240" t="n">
        <v>1741</v>
      </c>
    </row>
    <row r="1742" customFormat="false" ht="15.75" hidden="false" customHeight="false" outlineLevel="0" collapsed="false">
      <c r="D1742" s="240" t="n">
        <v>1742</v>
      </c>
    </row>
    <row r="1743" customFormat="false" ht="15.75" hidden="false" customHeight="false" outlineLevel="0" collapsed="false">
      <c r="D1743" s="240" t="n">
        <v>1743</v>
      </c>
    </row>
    <row r="1744" customFormat="false" ht="15.75" hidden="false" customHeight="false" outlineLevel="0" collapsed="false">
      <c r="D1744" s="240" t="n">
        <v>1744</v>
      </c>
    </row>
    <row r="1745" customFormat="false" ht="15.75" hidden="false" customHeight="false" outlineLevel="0" collapsed="false">
      <c r="D1745" s="240" t="n">
        <v>1745</v>
      </c>
    </row>
    <row r="1746" customFormat="false" ht="15.75" hidden="false" customHeight="false" outlineLevel="0" collapsed="false">
      <c r="D1746" s="240" t="n">
        <v>1746</v>
      </c>
    </row>
    <row r="1747" customFormat="false" ht="15.75" hidden="false" customHeight="false" outlineLevel="0" collapsed="false">
      <c r="D1747" s="240" t="n">
        <v>1747</v>
      </c>
    </row>
    <row r="1748" customFormat="false" ht="15.75" hidden="false" customHeight="false" outlineLevel="0" collapsed="false">
      <c r="D1748" s="240" t="n">
        <v>1748</v>
      </c>
    </row>
    <row r="1749" customFormat="false" ht="15.75" hidden="false" customHeight="false" outlineLevel="0" collapsed="false">
      <c r="D1749" s="240" t="n">
        <v>1749</v>
      </c>
    </row>
    <row r="1750" customFormat="false" ht="15.75" hidden="false" customHeight="false" outlineLevel="0" collapsed="false">
      <c r="D1750" s="240" t="n">
        <v>1750</v>
      </c>
    </row>
    <row r="1751" customFormat="false" ht="15.75" hidden="false" customHeight="false" outlineLevel="0" collapsed="false">
      <c r="D1751" s="240" t="n">
        <v>1751</v>
      </c>
    </row>
    <row r="1752" customFormat="false" ht="15.75" hidden="false" customHeight="false" outlineLevel="0" collapsed="false">
      <c r="D1752" s="240" t="n">
        <v>1752</v>
      </c>
    </row>
    <row r="1753" customFormat="false" ht="15.75" hidden="false" customHeight="false" outlineLevel="0" collapsed="false">
      <c r="D1753" s="240" t="n">
        <v>1753</v>
      </c>
    </row>
    <row r="1754" customFormat="false" ht="15.75" hidden="false" customHeight="false" outlineLevel="0" collapsed="false">
      <c r="D1754" s="240" t="n">
        <v>1754</v>
      </c>
    </row>
    <row r="1755" customFormat="false" ht="15.75" hidden="false" customHeight="false" outlineLevel="0" collapsed="false">
      <c r="D1755" s="240" t="n">
        <v>1755</v>
      </c>
    </row>
    <row r="1756" customFormat="false" ht="15.75" hidden="false" customHeight="false" outlineLevel="0" collapsed="false">
      <c r="D1756" s="240" t="n">
        <v>1756</v>
      </c>
    </row>
    <row r="1757" customFormat="false" ht="15.75" hidden="false" customHeight="false" outlineLevel="0" collapsed="false">
      <c r="D1757" s="240" t="n">
        <v>1757</v>
      </c>
    </row>
    <row r="1758" customFormat="false" ht="15.75" hidden="false" customHeight="false" outlineLevel="0" collapsed="false">
      <c r="D1758" s="240" t="n">
        <v>1758</v>
      </c>
    </row>
    <row r="1759" customFormat="false" ht="15.75" hidden="false" customHeight="false" outlineLevel="0" collapsed="false">
      <c r="D1759" s="240" t="n">
        <v>1759</v>
      </c>
    </row>
    <row r="1760" customFormat="false" ht="15.75" hidden="false" customHeight="false" outlineLevel="0" collapsed="false">
      <c r="D1760" s="240" t="n">
        <v>1760</v>
      </c>
    </row>
    <row r="1761" customFormat="false" ht="15.75" hidden="false" customHeight="false" outlineLevel="0" collapsed="false">
      <c r="D1761" s="240" t="n">
        <v>1761</v>
      </c>
    </row>
    <row r="1762" customFormat="false" ht="15.75" hidden="false" customHeight="false" outlineLevel="0" collapsed="false">
      <c r="D1762" s="240" t="n">
        <v>1762</v>
      </c>
    </row>
    <row r="1763" customFormat="false" ht="15.75" hidden="false" customHeight="false" outlineLevel="0" collapsed="false">
      <c r="D1763" s="240" t="n">
        <v>1763</v>
      </c>
    </row>
    <row r="1764" customFormat="false" ht="15.75" hidden="false" customHeight="false" outlineLevel="0" collapsed="false">
      <c r="D1764" s="240" t="n">
        <v>1764</v>
      </c>
    </row>
    <row r="1765" customFormat="false" ht="15.75" hidden="false" customHeight="false" outlineLevel="0" collapsed="false">
      <c r="D1765" s="240" t="n">
        <v>1765</v>
      </c>
    </row>
    <row r="1766" customFormat="false" ht="15.75" hidden="false" customHeight="false" outlineLevel="0" collapsed="false">
      <c r="D1766" s="240" t="n">
        <v>1766</v>
      </c>
    </row>
    <row r="1767" customFormat="false" ht="15.75" hidden="false" customHeight="false" outlineLevel="0" collapsed="false">
      <c r="D1767" s="240" t="n">
        <v>1767</v>
      </c>
    </row>
    <row r="1768" customFormat="false" ht="15.75" hidden="false" customHeight="false" outlineLevel="0" collapsed="false">
      <c r="D1768" s="240" t="n">
        <v>1768</v>
      </c>
    </row>
    <row r="1769" customFormat="false" ht="15.75" hidden="false" customHeight="false" outlineLevel="0" collapsed="false">
      <c r="D1769" s="240" t="n">
        <v>1769</v>
      </c>
    </row>
    <row r="1770" customFormat="false" ht="15.75" hidden="false" customHeight="false" outlineLevel="0" collapsed="false">
      <c r="D1770" s="240" t="n">
        <v>1770</v>
      </c>
    </row>
    <row r="1771" customFormat="false" ht="15.75" hidden="false" customHeight="false" outlineLevel="0" collapsed="false">
      <c r="D1771" s="240" t="n">
        <v>1771</v>
      </c>
    </row>
    <row r="1772" customFormat="false" ht="15.75" hidden="false" customHeight="false" outlineLevel="0" collapsed="false">
      <c r="D1772" s="240" t="n">
        <v>1772</v>
      </c>
    </row>
    <row r="1773" customFormat="false" ht="15.75" hidden="false" customHeight="false" outlineLevel="0" collapsed="false">
      <c r="D1773" s="240" t="n">
        <v>1773</v>
      </c>
    </row>
    <row r="1774" customFormat="false" ht="15.75" hidden="false" customHeight="false" outlineLevel="0" collapsed="false">
      <c r="D1774" s="240" t="n">
        <v>1774</v>
      </c>
    </row>
    <row r="1775" customFormat="false" ht="15.75" hidden="false" customHeight="false" outlineLevel="0" collapsed="false">
      <c r="D1775" s="240" t="n">
        <v>1775</v>
      </c>
    </row>
    <row r="1776" customFormat="false" ht="15.75" hidden="false" customHeight="false" outlineLevel="0" collapsed="false">
      <c r="D1776" s="240" t="n">
        <v>1776</v>
      </c>
    </row>
    <row r="1777" customFormat="false" ht="15.75" hidden="false" customHeight="false" outlineLevel="0" collapsed="false">
      <c r="D1777" s="240" t="n">
        <v>1777</v>
      </c>
    </row>
    <row r="1778" customFormat="false" ht="15.75" hidden="false" customHeight="false" outlineLevel="0" collapsed="false">
      <c r="D1778" s="240" t="n">
        <v>1778</v>
      </c>
    </row>
    <row r="1779" customFormat="false" ht="15.75" hidden="false" customHeight="false" outlineLevel="0" collapsed="false">
      <c r="D1779" s="240" t="n">
        <v>1779</v>
      </c>
    </row>
    <row r="1780" customFormat="false" ht="15.75" hidden="false" customHeight="false" outlineLevel="0" collapsed="false">
      <c r="D1780" s="240" t="n">
        <v>1780</v>
      </c>
    </row>
    <row r="1781" customFormat="false" ht="15.75" hidden="false" customHeight="false" outlineLevel="0" collapsed="false">
      <c r="D1781" s="240" t="n">
        <v>1781</v>
      </c>
    </row>
    <row r="1782" customFormat="false" ht="15.75" hidden="false" customHeight="false" outlineLevel="0" collapsed="false">
      <c r="D1782" s="240" t="n">
        <v>1782</v>
      </c>
    </row>
    <row r="1783" customFormat="false" ht="15.75" hidden="false" customHeight="false" outlineLevel="0" collapsed="false">
      <c r="D1783" s="240" t="n">
        <v>1783</v>
      </c>
    </row>
    <row r="1784" customFormat="false" ht="15.75" hidden="false" customHeight="false" outlineLevel="0" collapsed="false">
      <c r="D1784" s="240" t="n">
        <v>1784</v>
      </c>
    </row>
    <row r="1785" customFormat="false" ht="15.75" hidden="false" customHeight="false" outlineLevel="0" collapsed="false">
      <c r="D1785" s="240" t="n">
        <v>1785</v>
      </c>
    </row>
    <row r="1786" customFormat="false" ht="15.75" hidden="false" customHeight="false" outlineLevel="0" collapsed="false">
      <c r="D1786" s="240" t="n">
        <v>1786</v>
      </c>
    </row>
    <row r="1787" customFormat="false" ht="15.75" hidden="false" customHeight="false" outlineLevel="0" collapsed="false">
      <c r="D1787" s="240" t="n">
        <v>1787</v>
      </c>
    </row>
    <row r="1788" customFormat="false" ht="15.75" hidden="false" customHeight="false" outlineLevel="0" collapsed="false">
      <c r="D1788" s="240" t="n">
        <v>1788</v>
      </c>
    </row>
    <row r="1789" customFormat="false" ht="15.75" hidden="false" customHeight="false" outlineLevel="0" collapsed="false">
      <c r="D1789" s="240" t="n">
        <v>1789</v>
      </c>
    </row>
    <row r="1790" customFormat="false" ht="15.75" hidden="false" customHeight="false" outlineLevel="0" collapsed="false">
      <c r="D1790" s="240" t="n">
        <v>1790</v>
      </c>
    </row>
    <row r="1791" customFormat="false" ht="15.75" hidden="false" customHeight="false" outlineLevel="0" collapsed="false">
      <c r="D1791" s="240" t="n">
        <v>1791</v>
      </c>
    </row>
    <row r="1792" customFormat="false" ht="15.75" hidden="false" customHeight="false" outlineLevel="0" collapsed="false">
      <c r="D1792" s="240" t="n">
        <v>1792</v>
      </c>
    </row>
    <row r="1793" customFormat="false" ht="15.75" hidden="false" customHeight="false" outlineLevel="0" collapsed="false">
      <c r="D1793" s="240" t="n">
        <v>1793</v>
      </c>
    </row>
    <row r="1794" customFormat="false" ht="15.75" hidden="false" customHeight="false" outlineLevel="0" collapsed="false">
      <c r="D1794" s="240" t="n">
        <v>1794</v>
      </c>
    </row>
    <row r="1795" customFormat="false" ht="15.75" hidden="false" customHeight="false" outlineLevel="0" collapsed="false">
      <c r="D1795" s="240" t="n">
        <v>1795</v>
      </c>
    </row>
    <row r="1796" customFormat="false" ht="15.75" hidden="false" customHeight="false" outlineLevel="0" collapsed="false">
      <c r="D1796" s="240" t="n">
        <v>1796</v>
      </c>
    </row>
    <row r="1797" customFormat="false" ht="15.75" hidden="false" customHeight="false" outlineLevel="0" collapsed="false">
      <c r="D1797" s="240" t="n">
        <v>1797</v>
      </c>
    </row>
    <row r="1798" customFormat="false" ht="15.75" hidden="false" customHeight="false" outlineLevel="0" collapsed="false">
      <c r="D1798" s="240" t="n">
        <v>1798</v>
      </c>
    </row>
    <row r="1799" customFormat="false" ht="15.75" hidden="false" customHeight="false" outlineLevel="0" collapsed="false">
      <c r="D1799" s="240" t="n">
        <v>1799</v>
      </c>
    </row>
    <row r="1800" customFormat="false" ht="15.75" hidden="false" customHeight="false" outlineLevel="0" collapsed="false">
      <c r="D1800" s="240" t="n">
        <v>1800</v>
      </c>
    </row>
    <row r="1801" customFormat="false" ht="15.75" hidden="false" customHeight="false" outlineLevel="0" collapsed="false">
      <c r="D1801" s="240" t="n">
        <v>1801</v>
      </c>
    </row>
    <row r="1802" customFormat="false" ht="15.75" hidden="false" customHeight="false" outlineLevel="0" collapsed="false">
      <c r="D1802" s="240" t="n">
        <v>1802</v>
      </c>
    </row>
    <row r="1803" customFormat="false" ht="15.75" hidden="false" customHeight="false" outlineLevel="0" collapsed="false">
      <c r="D1803" s="240" t="n">
        <v>1803</v>
      </c>
    </row>
    <row r="1804" customFormat="false" ht="15.75" hidden="false" customHeight="false" outlineLevel="0" collapsed="false">
      <c r="D1804" s="240" t="n">
        <v>1804</v>
      </c>
    </row>
    <row r="1805" customFormat="false" ht="15.75" hidden="false" customHeight="false" outlineLevel="0" collapsed="false">
      <c r="D1805" s="240" t="n">
        <v>1805</v>
      </c>
    </row>
    <row r="1806" customFormat="false" ht="15.75" hidden="false" customHeight="false" outlineLevel="0" collapsed="false">
      <c r="D1806" s="240" t="n">
        <v>1806</v>
      </c>
    </row>
    <row r="1807" customFormat="false" ht="15.75" hidden="false" customHeight="false" outlineLevel="0" collapsed="false">
      <c r="D1807" s="240" t="n">
        <v>1807</v>
      </c>
    </row>
    <row r="1808" customFormat="false" ht="15.75" hidden="false" customHeight="false" outlineLevel="0" collapsed="false">
      <c r="D1808" s="240" t="n">
        <v>1808</v>
      </c>
    </row>
    <row r="1809" customFormat="false" ht="15.75" hidden="false" customHeight="false" outlineLevel="0" collapsed="false">
      <c r="D1809" s="240" t="n">
        <v>1809</v>
      </c>
    </row>
    <row r="1810" customFormat="false" ht="15.75" hidden="false" customHeight="false" outlineLevel="0" collapsed="false">
      <c r="D1810" s="240" t="n">
        <v>1810</v>
      </c>
    </row>
    <row r="1811" customFormat="false" ht="15.75" hidden="false" customHeight="false" outlineLevel="0" collapsed="false">
      <c r="D1811" s="240" t="n">
        <v>1811</v>
      </c>
    </row>
    <row r="1812" customFormat="false" ht="15.75" hidden="false" customHeight="false" outlineLevel="0" collapsed="false">
      <c r="D1812" s="240" t="n">
        <v>1812</v>
      </c>
    </row>
    <row r="1813" customFormat="false" ht="15.75" hidden="false" customHeight="false" outlineLevel="0" collapsed="false">
      <c r="D1813" s="240" t="n">
        <v>1813</v>
      </c>
    </row>
    <row r="1814" customFormat="false" ht="15.75" hidden="false" customHeight="false" outlineLevel="0" collapsed="false">
      <c r="D1814" s="240" t="n">
        <v>1814</v>
      </c>
    </row>
    <row r="1815" customFormat="false" ht="15.75" hidden="false" customHeight="false" outlineLevel="0" collapsed="false">
      <c r="D1815" s="240" t="n">
        <v>1815</v>
      </c>
    </row>
    <row r="1816" customFormat="false" ht="15.75" hidden="false" customHeight="false" outlineLevel="0" collapsed="false">
      <c r="D1816" s="240" t="n">
        <v>1816</v>
      </c>
    </row>
    <row r="1817" customFormat="false" ht="15.75" hidden="false" customHeight="false" outlineLevel="0" collapsed="false">
      <c r="D1817" s="240" t="n">
        <v>1817</v>
      </c>
    </row>
    <row r="1818" customFormat="false" ht="15.75" hidden="false" customHeight="false" outlineLevel="0" collapsed="false">
      <c r="D1818" s="240" t="n">
        <v>1818</v>
      </c>
    </row>
    <row r="1819" customFormat="false" ht="15.75" hidden="false" customHeight="false" outlineLevel="0" collapsed="false">
      <c r="D1819" s="240" t="n">
        <v>1819</v>
      </c>
    </row>
    <row r="1820" customFormat="false" ht="15.75" hidden="false" customHeight="false" outlineLevel="0" collapsed="false">
      <c r="D1820" s="240" t="n">
        <v>1820</v>
      </c>
    </row>
    <row r="1821" customFormat="false" ht="15.75" hidden="false" customHeight="false" outlineLevel="0" collapsed="false">
      <c r="D1821" s="240" t="n">
        <v>1821</v>
      </c>
    </row>
    <row r="1822" customFormat="false" ht="15.75" hidden="false" customHeight="false" outlineLevel="0" collapsed="false">
      <c r="D1822" s="240" t="n">
        <v>1822</v>
      </c>
    </row>
    <row r="1823" customFormat="false" ht="15.75" hidden="false" customHeight="false" outlineLevel="0" collapsed="false">
      <c r="D1823" s="240" t="n">
        <v>1823</v>
      </c>
    </row>
    <row r="1824" customFormat="false" ht="15.75" hidden="false" customHeight="false" outlineLevel="0" collapsed="false">
      <c r="D1824" s="240" t="n">
        <v>1824</v>
      </c>
    </row>
    <row r="1825" customFormat="false" ht="15.75" hidden="false" customHeight="false" outlineLevel="0" collapsed="false">
      <c r="D1825" s="240" t="n">
        <v>1825</v>
      </c>
    </row>
    <row r="1826" customFormat="false" ht="15.75" hidden="false" customHeight="false" outlineLevel="0" collapsed="false">
      <c r="D1826" s="240" t="n">
        <v>1826</v>
      </c>
    </row>
    <row r="1827" customFormat="false" ht="15.75" hidden="false" customHeight="false" outlineLevel="0" collapsed="false">
      <c r="D1827" s="240" t="n">
        <v>1827</v>
      </c>
    </row>
    <row r="1828" customFormat="false" ht="15.75" hidden="false" customHeight="false" outlineLevel="0" collapsed="false">
      <c r="D1828" s="240" t="n">
        <v>1828</v>
      </c>
    </row>
    <row r="1829" customFormat="false" ht="15.75" hidden="false" customHeight="false" outlineLevel="0" collapsed="false">
      <c r="D1829" s="240" t="n">
        <v>1829</v>
      </c>
    </row>
    <row r="1830" customFormat="false" ht="15.75" hidden="false" customHeight="false" outlineLevel="0" collapsed="false">
      <c r="D1830" s="240" t="n">
        <v>1830</v>
      </c>
    </row>
    <row r="1831" customFormat="false" ht="15.75" hidden="false" customHeight="false" outlineLevel="0" collapsed="false">
      <c r="D1831" s="240" t="n">
        <v>1831</v>
      </c>
    </row>
    <row r="1832" customFormat="false" ht="15.75" hidden="false" customHeight="false" outlineLevel="0" collapsed="false">
      <c r="D1832" s="240" t="n">
        <v>1832</v>
      </c>
    </row>
    <row r="1833" customFormat="false" ht="15.75" hidden="false" customHeight="false" outlineLevel="0" collapsed="false">
      <c r="D1833" s="240" t="n">
        <v>1833</v>
      </c>
    </row>
    <row r="1834" customFormat="false" ht="15.75" hidden="false" customHeight="false" outlineLevel="0" collapsed="false">
      <c r="D1834" s="240" t="n">
        <v>1834</v>
      </c>
    </row>
    <row r="1835" customFormat="false" ht="15.75" hidden="false" customHeight="false" outlineLevel="0" collapsed="false">
      <c r="D1835" s="240" t="n">
        <v>1835</v>
      </c>
    </row>
    <row r="1836" customFormat="false" ht="15.75" hidden="false" customHeight="false" outlineLevel="0" collapsed="false">
      <c r="D1836" s="240" t="n">
        <v>1836</v>
      </c>
    </row>
    <row r="1837" customFormat="false" ht="15.75" hidden="false" customHeight="false" outlineLevel="0" collapsed="false">
      <c r="D1837" s="240" t="n">
        <v>1837</v>
      </c>
    </row>
    <row r="1838" customFormat="false" ht="15.75" hidden="false" customHeight="false" outlineLevel="0" collapsed="false">
      <c r="D1838" s="240" t="n">
        <v>1838</v>
      </c>
    </row>
    <row r="1839" customFormat="false" ht="15.75" hidden="false" customHeight="false" outlineLevel="0" collapsed="false">
      <c r="D1839" s="240" t="n">
        <v>1839</v>
      </c>
    </row>
    <row r="1840" customFormat="false" ht="15.75" hidden="false" customHeight="false" outlineLevel="0" collapsed="false">
      <c r="D1840" s="240" t="n">
        <v>1840</v>
      </c>
    </row>
    <row r="1841" customFormat="false" ht="15.75" hidden="false" customHeight="false" outlineLevel="0" collapsed="false">
      <c r="D1841" s="240" t="n">
        <v>1841</v>
      </c>
    </row>
    <row r="1842" customFormat="false" ht="15.75" hidden="false" customHeight="false" outlineLevel="0" collapsed="false">
      <c r="D1842" s="240" t="n">
        <v>1842</v>
      </c>
    </row>
    <row r="1843" customFormat="false" ht="15.75" hidden="false" customHeight="false" outlineLevel="0" collapsed="false">
      <c r="D1843" s="240" t="n">
        <v>1843</v>
      </c>
    </row>
    <row r="1844" customFormat="false" ht="15.75" hidden="false" customHeight="false" outlineLevel="0" collapsed="false">
      <c r="D1844" s="240" t="n">
        <v>1844</v>
      </c>
    </row>
    <row r="1845" customFormat="false" ht="15.75" hidden="false" customHeight="false" outlineLevel="0" collapsed="false">
      <c r="D1845" s="240" t="n">
        <v>1845</v>
      </c>
    </row>
    <row r="1846" customFormat="false" ht="15.75" hidden="false" customHeight="false" outlineLevel="0" collapsed="false">
      <c r="D1846" s="240" t="n">
        <v>1846</v>
      </c>
    </row>
    <row r="1847" customFormat="false" ht="15.75" hidden="false" customHeight="false" outlineLevel="0" collapsed="false">
      <c r="D1847" s="240" t="n">
        <v>1847</v>
      </c>
    </row>
    <row r="1848" customFormat="false" ht="15.75" hidden="false" customHeight="false" outlineLevel="0" collapsed="false">
      <c r="D1848" s="240" t="n">
        <v>1848</v>
      </c>
    </row>
    <row r="1849" customFormat="false" ht="15.75" hidden="false" customHeight="false" outlineLevel="0" collapsed="false">
      <c r="D1849" s="240" t="n">
        <v>1849</v>
      </c>
    </row>
    <row r="1850" customFormat="false" ht="15.75" hidden="false" customHeight="false" outlineLevel="0" collapsed="false">
      <c r="D1850" s="240" t="n">
        <v>1850</v>
      </c>
    </row>
    <row r="1851" customFormat="false" ht="15.75" hidden="false" customHeight="false" outlineLevel="0" collapsed="false">
      <c r="D1851" s="240" t="n">
        <v>1851</v>
      </c>
    </row>
    <row r="1852" customFormat="false" ht="15.75" hidden="false" customHeight="false" outlineLevel="0" collapsed="false">
      <c r="D1852" s="240" t="n">
        <v>1852</v>
      </c>
    </row>
    <row r="1853" customFormat="false" ht="15.75" hidden="false" customHeight="false" outlineLevel="0" collapsed="false">
      <c r="D1853" s="240" t="n">
        <v>1853</v>
      </c>
    </row>
    <row r="1854" customFormat="false" ht="15.75" hidden="false" customHeight="false" outlineLevel="0" collapsed="false">
      <c r="D1854" s="240" t="n">
        <v>1854</v>
      </c>
    </row>
    <row r="1855" customFormat="false" ht="15.75" hidden="false" customHeight="false" outlineLevel="0" collapsed="false">
      <c r="D1855" s="240" t="n">
        <v>1855</v>
      </c>
    </row>
    <row r="1856" customFormat="false" ht="15.75" hidden="false" customHeight="false" outlineLevel="0" collapsed="false">
      <c r="D1856" s="240" t="n">
        <v>1856</v>
      </c>
    </row>
    <row r="1857" customFormat="false" ht="15.75" hidden="false" customHeight="false" outlineLevel="0" collapsed="false">
      <c r="D1857" s="240" t="n">
        <v>1857</v>
      </c>
    </row>
    <row r="1858" customFormat="false" ht="15.75" hidden="false" customHeight="false" outlineLevel="0" collapsed="false">
      <c r="D1858" s="240" t="n">
        <v>1858</v>
      </c>
    </row>
    <row r="1859" customFormat="false" ht="15.75" hidden="false" customHeight="false" outlineLevel="0" collapsed="false">
      <c r="D1859" s="240" t="n">
        <v>1859</v>
      </c>
    </row>
    <row r="1860" customFormat="false" ht="15.75" hidden="false" customHeight="false" outlineLevel="0" collapsed="false">
      <c r="D1860" s="240" t="n">
        <v>1860</v>
      </c>
    </row>
    <row r="1861" customFormat="false" ht="15.75" hidden="false" customHeight="false" outlineLevel="0" collapsed="false">
      <c r="D1861" s="240" t="n">
        <v>1861</v>
      </c>
    </row>
    <row r="1862" customFormat="false" ht="15.75" hidden="false" customHeight="false" outlineLevel="0" collapsed="false">
      <c r="D1862" s="240" t="n">
        <v>1862</v>
      </c>
    </row>
    <row r="1863" customFormat="false" ht="15.75" hidden="false" customHeight="false" outlineLevel="0" collapsed="false">
      <c r="D1863" s="240" t="n">
        <v>1863</v>
      </c>
    </row>
    <row r="1864" customFormat="false" ht="15.75" hidden="false" customHeight="false" outlineLevel="0" collapsed="false">
      <c r="D1864" s="240" t="n">
        <v>1864</v>
      </c>
    </row>
    <row r="1865" customFormat="false" ht="15.75" hidden="false" customHeight="false" outlineLevel="0" collapsed="false">
      <c r="D1865" s="240" t="n">
        <v>1865</v>
      </c>
    </row>
    <row r="1866" customFormat="false" ht="15.75" hidden="false" customHeight="false" outlineLevel="0" collapsed="false">
      <c r="D1866" s="240" t="n">
        <v>1866</v>
      </c>
    </row>
    <row r="1867" customFormat="false" ht="15.75" hidden="false" customHeight="false" outlineLevel="0" collapsed="false">
      <c r="D1867" s="240" t="n">
        <v>1867</v>
      </c>
    </row>
    <row r="1868" customFormat="false" ht="15.75" hidden="false" customHeight="false" outlineLevel="0" collapsed="false">
      <c r="D1868" s="240" t="n">
        <v>1868</v>
      </c>
    </row>
    <row r="1869" customFormat="false" ht="15.75" hidden="false" customHeight="false" outlineLevel="0" collapsed="false">
      <c r="D1869" s="240" t="n">
        <v>1869</v>
      </c>
    </row>
    <row r="1870" customFormat="false" ht="15.75" hidden="false" customHeight="false" outlineLevel="0" collapsed="false">
      <c r="D1870" s="240" t="n">
        <v>1870</v>
      </c>
    </row>
    <row r="1871" customFormat="false" ht="15.75" hidden="false" customHeight="false" outlineLevel="0" collapsed="false">
      <c r="D1871" s="240" t="n">
        <v>1871</v>
      </c>
    </row>
    <row r="1872" customFormat="false" ht="15.75" hidden="false" customHeight="false" outlineLevel="0" collapsed="false">
      <c r="D1872" s="240" t="n">
        <v>1872</v>
      </c>
    </row>
    <row r="1873" customFormat="false" ht="15.75" hidden="false" customHeight="false" outlineLevel="0" collapsed="false">
      <c r="D1873" s="240" t="n">
        <v>1873</v>
      </c>
    </row>
    <row r="1874" customFormat="false" ht="15.75" hidden="false" customHeight="false" outlineLevel="0" collapsed="false">
      <c r="D1874" s="240" t="n">
        <v>1874</v>
      </c>
    </row>
    <row r="1875" customFormat="false" ht="15.75" hidden="false" customHeight="false" outlineLevel="0" collapsed="false">
      <c r="D1875" s="240" t="n">
        <v>1875</v>
      </c>
    </row>
    <row r="1876" customFormat="false" ht="15.75" hidden="false" customHeight="false" outlineLevel="0" collapsed="false">
      <c r="D1876" s="240" t="n">
        <v>1876</v>
      </c>
    </row>
    <row r="1877" customFormat="false" ht="15.75" hidden="false" customHeight="false" outlineLevel="0" collapsed="false">
      <c r="D1877" s="240" t="n">
        <v>1877</v>
      </c>
    </row>
    <row r="1878" customFormat="false" ht="15.75" hidden="false" customHeight="false" outlineLevel="0" collapsed="false">
      <c r="D1878" s="240" t="n">
        <v>1878</v>
      </c>
    </row>
    <row r="1879" customFormat="false" ht="15.75" hidden="false" customHeight="false" outlineLevel="0" collapsed="false">
      <c r="D1879" s="240" t="n">
        <v>1879</v>
      </c>
    </row>
    <row r="1880" customFormat="false" ht="15.75" hidden="false" customHeight="false" outlineLevel="0" collapsed="false">
      <c r="D1880" s="240" t="n">
        <v>1880</v>
      </c>
    </row>
    <row r="1881" customFormat="false" ht="15.75" hidden="false" customHeight="false" outlineLevel="0" collapsed="false">
      <c r="D1881" s="240" t="n">
        <v>1881</v>
      </c>
    </row>
    <row r="1882" customFormat="false" ht="15.75" hidden="false" customHeight="false" outlineLevel="0" collapsed="false">
      <c r="D1882" s="240" t="n">
        <v>1882</v>
      </c>
    </row>
    <row r="1883" customFormat="false" ht="15.75" hidden="false" customHeight="false" outlineLevel="0" collapsed="false">
      <c r="D1883" s="240" t="n">
        <v>1883</v>
      </c>
    </row>
    <row r="1884" customFormat="false" ht="15.75" hidden="false" customHeight="false" outlineLevel="0" collapsed="false">
      <c r="D1884" s="240" t="n">
        <v>1884</v>
      </c>
    </row>
    <row r="1885" customFormat="false" ht="15.75" hidden="false" customHeight="false" outlineLevel="0" collapsed="false">
      <c r="D1885" s="240" t="n">
        <v>1885</v>
      </c>
    </row>
    <row r="1886" customFormat="false" ht="15.75" hidden="false" customHeight="false" outlineLevel="0" collapsed="false">
      <c r="D1886" s="240" t="n">
        <v>1886</v>
      </c>
    </row>
    <row r="1887" customFormat="false" ht="15.75" hidden="false" customHeight="false" outlineLevel="0" collapsed="false">
      <c r="D1887" s="240" t="n">
        <v>1887</v>
      </c>
    </row>
    <row r="1888" customFormat="false" ht="15.75" hidden="false" customHeight="false" outlineLevel="0" collapsed="false">
      <c r="D1888" s="240" t="n">
        <v>1888</v>
      </c>
    </row>
    <row r="1889" customFormat="false" ht="15.75" hidden="false" customHeight="false" outlineLevel="0" collapsed="false">
      <c r="D1889" s="240" t="n">
        <v>1889</v>
      </c>
    </row>
    <row r="1890" customFormat="false" ht="15.75" hidden="false" customHeight="false" outlineLevel="0" collapsed="false">
      <c r="D1890" s="240" t="n">
        <v>1890</v>
      </c>
    </row>
    <row r="1891" customFormat="false" ht="15.75" hidden="false" customHeight="false" outlineLevel="0" collapsed="false">
      <c r="D1891" s="240" t="n">
        <v>1891</v>
      </c>
    </row>
    <row r="1892" customFormat="false" ht="15.75" hidden="false" customHeight="false" outlineLevel="0" collapsed="false">
      <c r="D1892" s="240" t="n">
        <v>1892</v>
      </c>
    </row>
    <row r="1893" customFormat="false" ht="15.75" hidden="false" customHeight="false" outlineLevel="0" collapsed="false">
      <c r="D1893" s="240" t="n">
        <v>1893</v>
      </c>
    </row>
    <row r="1894" customFormat="false" ht="15.75" hidden="false" customHeight="false" outlineLevel="0" collapsed="false">
      <c r="D1894" s="240" t="n">
        <v>1894</v>
      </c>
    </row>
    <row r="1895" customFormat="false" ht="15.75" hidden="false" customHeight="false" outlineLevel="0" collapsed="false">
      <c r="D1895" s="240" t="n">
        <v>1895</v>
      </c>
    </row>
    <row r="1896" customFormat="false" ht="15.75" hidden="false" customHeight="false" outlineLevel="0" collapsed="false">
      <c r="D1896" s="240" t="n">
        <v>1896</v>
      </c>
    </row>
    <row r="1897" customFormat="false" ht="15.75" hidden="false" customHeight="false" outlineLevel="0" collapsed="false">
      <c r="D1897" s="240" t="n">
        <v>1897</v>
      </c>
    </row>
    <row r="1898" customFormat="false" ht="15.75" hidden="false" customHeight="false" outlineLevel="0" collapsed="false">
      <c r="D1898" s="240" t="n">
        <v>1898</v>
      </c>
    </row>
    <row r="1899" customFormat="false" ht="15.75" hidden="false" customHeight="false" outlineLevel="0" collapsed="false">
      <c r="D1899" s="240" t="n">
        <v>1899</v>
      </c>
    </row>
    <row r="1900" customFormat="false" ht="15.75" hidden="false" customHeight="false" outlineLevel="0" collapsed="false">
      <c r="D1900" s="240" t="n">
        <v>1900</v>
      </c>
    </row>
    <row r="1901" customFormat="false" ht="15.75" hidden="false" customHeight="false" outlineLevel="0" collapsed="false">
      <c r="D1901" s="240" t="n">
        <v>1901</v>
      </c>
    </row>
    <row r="1902" customFormat="false" ht="15.75" hidden="false" customHeight="false" outlineLevel="0" collapsed="false">
      <c r="D1902" s="240" t="n">
        <v>1902</v>
      </c>
    </row>
    <row r="1903" customFormat="false" ht="15.75" hidden="false" customHeight="false" outlineLevel="0" collapsed="false">
      <c r="D1903" s="240" t="n">
        <v>1903</v>
      </c>
    </row>
    <row r="1904" customFormat="false" ht="15.75" hidden="false" customHeight="false" outlineLevel="0" collapsed="false">
      <c r="D1904" s="240" t="n">
        <v>1904</v>
      </c>
    </row>
    <row r="1905" customFormat="false" ht="15.75" hidden="false" customHeight="false" outlineLevel="0" collapsed="false">
      <c r="D1905" s="240" t="n">
        <v>1905</v>
      </c>
    </row>
    <row r="1906" customFormat="false" ht="15.75" hidden="false" customHeight="false" outlineLevel="0" collapsed="false">
      <c r="D1906" s="240" t="n">
        <v>1906</v>
      </c>
    </row>
    <row r="1907" customFormat="false" ht="15.75" hidden="false" customHeight="false" outlineLevel="0" collapsed="false">
      <c r="D1907" s="240" t="n">
        <v>1907</v>
      </c>
    </row>
    <row r="1908" customFormat="false" ht="15.75" hidden="false" customHeight="false" outlineLevel="0" collapsed="false">
      <c r="D1908" s="240" t="n">
        <v>1908</v>
      </c>
    </row>
    <row r="1909" customFormat="false" ht="15.75" hidden="false" customHeight="false" outlineLevel="0" collapsed="false">
      <c r="D1909" s="240" t="n">
        <v>1909</v>
      </c>
    </row>
    <row r="1910" customFormat="false" ht="15.75" hidden="false" customHeight="false" outlineLevel="0" collapsed="false">
      <c r="D1910" s="240" t="n">
        <v>1910</v>
      </c>
    </row>
    <row r="1911" customFormat="false" ht="15.75" hidden="false" customHeight="false" outlineLevel="0" collapsed="false">
      <c r="D1911" s="240" t="n">
        <v>1911</v>
      </c>
    </row>
    <row r="1912" customFormat="false" ht="15.75" hidden="false" customHeight="false" outlineLevel="0" collapsed="false">
      <c r="D1912" s="240" t="n">
        <v>1912</v>
      </c>
    </row>
    <row r="1913" customFormat="false" ht="15.75" hidden="false" customHeight="false" outlineLevel="0" collapsed="false">
      <c r="D1913" s="240" t="n">
        <v>1913</v>
      </c>
    </row>
    <row r="1914" customFormat="false" ht="15.75" hidden="false" customHeight="false" outlineLevel="0" collapsed="false">
      <c r="D1914" s="240" t="n">
        <v>1914</v>
      </c>
    </row>
    <row r="1915" customFormat="false" ht="15.75" hidden="false" customHeight="false" outlineLevel="0" collapsed="false">
      <c r="D1915" s="240" t="n">
        <v>1915</v>
      </c>
    </row>
    <row r="1916" customFormat="false" ht="15.75" hidden="false" customHeight="false" outlineLevel="0" collapsed="false">
      <c r="D1916" s="240" t="n">
        <v>1916</v>
      </c>
    </row>
    <row r="1917" customFormat="false" ht="15.75" hidden="false" customHeight="false" outlineLevel="0" collapsed="false">
      <c r="D1917" s="240" t="n">
        <v>1917</v>
      </c>
    </row>
    <row r="1918" customFormat="false" ht="15.75" hidden="false" customHeight="false" outlineLevel="0" collapsed="false">
      <c r="D1918" s="240" t="n">
        <v>1918</v>
      </c>
    </row>
    <row r="1919" customFormat="false" ht="15.75" hidden="false" customHeight="false" outlineLevel="0" collapsed="false">
      <c r="D1919" s="240" t="n">
        <v>1919</v>
      </c>
    </row>
    <row r="1920" customFormat="false" ht="15.75" hidden="false" customHeight="false" outlineLevel="0" collapsed="false">
      <c r="D1920" s="240" t="n">
        <v>1920</v>
      </c>
    </row>
    <row r="1921" customFormat="false" ht="15.75" hidden="false" customHeight="false" outlineLevel="0" collapsed="false">
      <c r="D1921" s="240" t="n">
        <v>1921</v>
      </c>
    </row>
    <row r="1922" customFormat="false" ht="15.75" hidden="false" customHeight="false" outlineLevel="0" collapsed="false">
      <c r="D1922" s="240" t="n">
        <v>1922</v>
      </c>
    </row>
    <row r="1923" customFormat="false" ht="15.75" hidden="false" customHeight="false" outlineLevel="0" collapsed="false">
      <c r="D1923" s="240" t="n">
        <v>1923</v>
      </c>
    </row>
    <row r="1924" customFormat="false" ht="15.75" hidden="false" customHeight="false" outlineLevel="0" collapsed="false">
      <c r="D1924" s="240" t="n">
        <v>1924</v>
      </c>
    </row>
    <row r="1925" customFormat="false" ht="15.75" hidden="false" customHeight="false" outlineLevel="0" collapsed="false">
      <c r="D1925" s="240" t="n">
        <v>1925</v>
      </c>
    </row>
    <row r="1926" customFormat="false" ht="15.75" hidden="false" customHeight="false" outlineLevel="0" collapsed="false">
      <c r="D1926" s="240" t="n">
        <v>1926</v>
      </c>
    </row>
    <row r="1927" customFormat="false" ht="15.75" hidden="false" customHeight="false" outlineLevel="0" collapsed="false">
      <c r="D1927" s="240" t="n">
        <v>1927</v>
      </c>
    </row>
    <row r="1928" customFormat="false" ht="15.75" hidden="false" customHeight="false" outlineLevel="0" collapsed="false">
      <c r="D1928" s="240" t="n">
        <v>1928</v>
      </c>
    </row>
    <row r="1929" customFormat="false" ht="15.75" hidden="false" customHeight="false" outlineLevel="0" collapsed="false">
      <c r="D1929" s="240" t="n">
        <v>1929</v>
      </c>
    </row>
    <row r="1930" customFormat="false" ht="15.75" hidden="false" customHeight="false" outlineLevel="0" collapsed="false">
      <c r="D1930" s="240" t="n">
        <v>1930</v>
      </c>
    </row>
    <row r="1931" customFormat="false" ht="15.75" hidden="false" customHeight="false" outlineLevel="0" collapsed="false">
      <c r="D1931" s="240" t="n">
        <v>1931</v>
      </c>
    </row>
    <row r="1932" customFormat="false" ht="15.75" hidden="false" customHeight="false" outlineLevel="0" collapsed="false">
      <c r="D1932" s="240" t="n">
        <v>1932</v>
      </c>
    </row>
    <row r="1933" customFormat="false" ht="15.75" hidden="false" customHeight="false" outlineLevel="0" collapsed="false">
      <c r="D1933" s="240" t="n">
        <v>1933</v>
      </c>
    </row>
    <row r="1934" customFormat="false" ht="15.75" hidden="false" customHeight="false" outlineLevel="0" collapsed="false">
      <c r="D1934" s="240" t="n">
        <v>1934</v>
      </c>
    </row>
    <row r="1935" customFormat="false" ht="15.75" hidden="false" customHeight="false" outlineLevel="0" collapsed="false">
      <c r="D1935" s="240" t="n">
        <v>1935</v>
      </c>
    </row>
    <row r="1936" customFormat="false" ht="15.75" hidden="false" customHeight="false" outlineLevel="0" collapsed="false">
      <c r="D1936" s="240" t="n">
        <v>1936</v>
      </c>
    </row>
    <row r="1937" customFormat="false" ht="15.75" hidden="false" customHeight="false" outlineLevel="0" collapsed="false">
      <c r="D1937" s="240" t="n">
        <v>1937</v>
      </c>
    </row>
    <row r="1938" customFormat="false" ht="15.75" hidden="false" customHeight="false" outlineLevel="0" collapsed="false">
      <c r="D1938" s="240" t="n">
        <v>1938</v>
      </c>
    </row>
    <row r="1939" customFormat="false" ht="15.75" hidden="false" customHeight="false" outlineLevel="0" collapsed="false">
      <c r="D1939" s="240" t="n">
        <v>1939</v>
      </c>
    </row>
    <row r="1940" customFormat="false" ht="15.75" hidden="false" customHeight="false" outlineLevel="0" collapsed="false">
      <c r="D1940" s="240" t="n">
        <v>1940</v>
      </c>
    </row>
    <row r="1941" customFormat="false" ht="15.75" hidden="false" customHeight="false" outlineLevel="0" collapsed="false">
      <c r="D1941" s="240" t="n">
        <v>1941</v>
      </c>
    </row>
    <row r="1942" customFormat="false" ht="15.75" hidden="false" customHeight="false" outlineLevel="0" collapsed="false">
      <c r="D1942" s="240" t="n">
        <v>1942</v>
      </c>
    </row>
    <row r="1943" customFormat="false" ht="15.75" hidden="false" customHeight="false" outlineLevel="0" collapsed="false">
      <c r="D1943" s="240" t="n">
        <v>1943</v>
      </c>
    </row>
    <row r="1944" customFormat="false" ht="15.75" hidden="false" customHeight="false" outlineLevel="0" collapsed="false">
      <c r="D1944" s="240" t="n">
        <v>1944</v>
      </c>
    </row>
    <row r="1945" customFormat="false" ht="15.75" hidden="false" customHeight="false" outlineLevel="0" collapsed="false">
      <c r="D1945" s="240" t="n">
        <v>1945</v>
      </c>
    </row>
    <row r="1946" customFormat="false" ht="15.75" hidden="false" customHeight="false" outlineLevel="0" collapsed="false">
      <c r="D1946" s="240" t="n">
        <v>1946</v>
      </c>
    </row>
    <row r="1947" customFormat="false" ht="15.75" hidden="false" customHeight="false" outlineLevel="0" collapsed="false">
      <c r="D1947" s="240" t="n">
        <v>1947</v>
      </c>
    </row>
    <row r="1948" customFormat="false" ht="15.75" hidden="false" customHeight="false" outlineLevel="0" collapsed="false">
      <c r="D1948" s="240" t="n">
        <v>1948</v>
      </c>
    </row>
    <row r="1949" customFormat="false" ht="15.75" hidden="false" customHeight="false" outlineLevel="0" collapsed="false">
      <c r="D1949" s="240" t="n">
        <v>1949</v>
      </c>
    </row>
    <row r="1950" customFormat="false" ht="15.75" hidden="false" customHeight="false" outlineLevel="0" collapsed="false">
      <c r="D1950" s="240" t="n">
        <v>1950</v>
      </c>
    </row>
    <row r="1951" customFormat="false" ht="15.75" hidden="false" customHeight="false" outlineLevel="0" collapsed="false">
      <c r="D1951" s="240" t="n">
        <v>1951</v>
      </c>
    </row>
    <row r="1952" customFormat="false" ht="15.75" hidden="false" customHeight="false" outlineLevel="0" collapsed="false">
      <c r="D1952" s="240" t="n">
        <v>1952</v>
      </c>
    </row>
    <row r="1953" customFormat="false" ht="15.75" hidden="false" customHeight="false" outlineLevel="0" collapsed="false">
      <c r="D1953" s="240" t="n">
        <v>1953</v>
      </c>
    </row>
    <row r="1954" customFormat="false" ht="15.75" hidden="false" customHeight="false" outlineLevel="0" collapsed="false">
      <c r="D1954" s="240" t="n">
        <v>1954</v>
      </c>
    </row>
    <row r="1955" customFormat="false" ht="15.75" hidden="false" customHeight="false" outlineLevel="0" collapsed="false">
      <c r="D1955" s="240" t="n">
        <v>1955</v>
      </c>
    </row>
    <row r="1956" customFormat="false" ht="15.75" hidden="false" customHeight="false" outlineLevel="0" collapsed="false">
      <c r="D1956" s="240" t="n">
        <v>1956</v>
      </c>
    </row>
    <row r="1957" customFormat="false" ht="15.75" hidden="false" customHeight="false" outlineLevel="0" collapsed="false">
      <c r="D1957" s="240" t="n">
        <v>1957</v>
      </c>
    </row>
    <row r="1958" customFormat="false" ht="15.75" hidden="false" customHeight="false" outlineLevel="0" collapsed="false">
      <c r="D1958" s="240" t="n">
        <v>1958</v>
      </c>
    </row>
    <row r="1959" customFormat="false" ht="15.75" hidden="false" customHeight="false" outlineLevel="0" collapsed="false">
      <c r="D1959" s="240" t="n">
        <v>1959</v>
      </c>
    </row>
    <row r="1960" customFormat="false" ht="15.75" hidden="false" customHeight="false" outlineLevel="0" collapsed="false">
      <c r="D1960" s="240" t="n">
        <v>1960</v>
      </c>
    </row>
    <row r="1961" customFormat="false" ht="15.75" hidden="false" customHeight="false" outlineLevel="0" collapsed="false">
      <c r="D1961" s="240" t="n">
        <v>1961</v>
      </c>
    </row>
    <row r="1962" customFormat="false" ht="15.75" hidden="false" customHeight="false" outlineLevel="0" collapsed="false">
      <c r="D1962" s="240" t="n">
        <v>1962</v>
      </c>
    </row>
    <row r="1963" customFormat="false" ht="15.75" hidden="false" customHeight="false" outlineLevel="0" collapsed="false">
      <c r="D1963" s="240" t="n">
        <v>1963</v>
      </c>
    </row>
    <row r="1964" customFormat="false" ht="15.75" hidden="false" customHeight="false" outlineLevel="0" collapsed="false">
      <c r="D1964" s="240" t="n">
        <v>1964</v>
      </c>
    </row>
    <row r="1965" customFormat="false" ht="15.75" hidden="false" customHeight="false" outlineLevel="0" collapsed="false">
      <c r="D1965" s="240" t="n">
        <v>1965</v>
      </c>
    </row>
    <row r="1966" customFormat="false" ht="15.75" hidden="false" customHeight="false" outlineLevel="0" collapsed="false">
      <c r="D1966" s="240" t="n">
        <v>1966</v>
      </c>
    </row>
    <row r="1967" customFormat="false" ht="15.75" hidden="false" customHeight="false" outlineLevel="0" collapsed="false">
      <c r="D1967" s="240" t="n">
        <v>1967</v>
      </c>
    </row>
    <row r="1968" customFormat="false" ht="15.75" hidden="false" customHeight="false" outlineLevel="0" collapsed="false">
      <c r="D1968" s="240" t="n">
        <v>1968</v>
      </c>
    </row>
    <row r="1969" customFormat="false" ht="15.75" hidden="false" customHeight="false" outlineLevel="0" collapsed="false">
      <c r="D1969" s="240" t="n">
        <v>1969</v>
      </c>
    </row>
    <row r="1970" customFormat="false" ht="15.75" hidden="false" customHeight="false" outlineLevel="0" collapsed="false">
      <c r="D1970" s="240" t="n">
        <v>1970</v>
      </c>
    </row>
    <row r="1971" customFormat="false" ht="15.75" hidden="false" customHeight="false" outlineLevel="0" collapsed="false">
      <c r="D1971" s="240" t="n">
        <v>1971</v>
      </c>
    </row>
    <row r="1972" customFormat="false" ht="15.75" hidden="false" customHeight="false" outlineLevel="0" collapsed="false">
      <c r="D1972" s="240" t="n">
        <v>1972</v>
      </c>
    </row>
    <row r="1973" customFormat="false" ht="15.75" hidden="false" customHeight="false" outlineLevel="0" collapsed="false">
      <c r="D1973" s="240" t="n">
        <v>1973</v>
      </c>
    </row>
    <row r="1974" customFormat="false" ht="15.75" hidden="false" customHeight="false" outlineLevel="0" collapsed="false">
      <c r="D1974" s="240" t="n">
        <v>1974</v>
      </c>
    </row>
    <row r="1975" customFormat="false" ht="15.75" hidden="false" customHeight="false" outlineLevel="0" collapsed="false">
      <c r="D1975" s="240" t="n">
        <v>1975</v>
      </c>
    </row>
    <row r="1976" customFormat="false" ht="15.75" hidden="false" customHeight="false" outlineLevel="0" collapsed="false">
      <c r="D1976" s="240" t="n">
        <v>1976</v>
      </c>
    </row>
    <row r="1977" customFormat="false" ht="15.75" hidden="false" customHeight="false" outlineLevel="0" collapsed="false">
      <c r="D1977" s="240" t="n">
        <v>1977</v>
      </c>
    </row>
    <row r="1978" customFormat="false" ht="15.75" hidden="false" customHeight="false" outlineLevel="0" collapsed="false">
      <c r="D1978" s="240" t="n">
        <v>1978</v>
      </c>
    </row>
    <row r="1979" customFormat="false" ht="15.75" hidden="false" customHeight="false" outlineLevel="0" collapsed="false">
      <c r="D1979" s="240" t="n">
        <v>1979</v>
      </c>
    </row>
    <row r="1980" customFormat="false" ht="15.75" hidden="false" customHeight="false" outlineLevel="0" collapsed="false">
      <c r="D1980" s="240" t="n">
        <v>1980</v>
      </c>
    </row>
    <row r="1981" customFormat="false" ht="15.75" hidden="false" customHeight="false" outlineLevel="0" collapsed="false">
      <c r="D1981" s="240" t="n">
        <v>1981</v>
      </c>
    </row>
    <row r="1982" customFormat="false" ht="15.75" hidden="false" customHeight="false" outlineLevel="0" collapsed="false">
      <c r="D1982" s="240" t="n">
        <v>1982</v>
      </c>
    </row>
    <row r="1983" customFormat="false" ht="15.75" hidden="false" customHeight="false" outlineLevel="0" collapsed="false">
      <c r="D1983" s="240" t="n">
        <v>1983</v>
      </c>
    </row>
    <row r="1984" customFormat="false" ht="15.75" hidden="false" customHeight="false" outlineLevel="0" collapsed="false">
      <c r="D1984" s="240" t="n">
        <v>1984</v>
      </c>
    </row>
    <row r="1985" customFormat="false" ht="15.75" hidden="false" customHeight="false" outlineLevel="0" collapsed="false">
      <c r="D1985" s="240" t="n">
        <v>1985</v>
      </c>
    </row>
    <row r="1986" customFormat="false" ht="15.75" hidden="false" customHeight="false" outlineLevel="0" collapsed="false">
      <c r="D1986" s="240" t="n">
        <v>1986</v>
      </c>
    </row>
    <row r="1987" customFormat="false" ht="15.75" hidden="false" customHeight="false" outlineLevel="0" collapsed="false">
      <c r="D1987" s="240" t="n">
        <v>1987</v>
      </c>
    </row>
    <row r="1988" customFormat="false" ht="15.75" hidden="false" customHeight="false" outlineLevel="0" collapsed="false">
      <c r="D1988" s="240" t="n">
        <v>1988</v>
      </c>
    </row>
    <row r="1989" customFormat="false" ht="15.75" hidden="false" customHeight="false" outlineLevel="0" collapsed="false">
      <c r="D1989" s="240" t="n">
        <v>1989</v>
      </c>
    </row>
    <row r="1990" customFormat="false" ht="15.75" hidden="false" customHeight="false" outlineLevel="0" collapsed="false">
      <c r="D1990" s="240" t="n">
        <v>1990</v>
      </c>
    </row>
    <row r="1991" customFormat="false" ht="15.75" hidden="false" customHeight="false" outlineLevel="0" collapsed="false">
      <c r="D1991" s="240" t="n">
        <v>1991</v>
      </c>
    </row>
    <row r="1992" customFormat="false" ht="15.75" hidden="false" customHeight="false" outlineLevel="0" collapsed="false">
      <c r="D1992" s="240" t="n">
        <v>1992</v>
      </c>
    </row>
    <row r="1993" customFormat="false" ht="15.75" hidden="false" customHeight="false" outlineLevel="0" collapsed="false">
      <c r="D1993" s="240" t="n">
        <v>1993</v>
      </c>
    </row>
    <row r="1994" customFormat="false" ht="15.75" hidden="false" customHeight="false" outlineLevel="0" collapsed="false">
      <c r="D1994" s="240" t="n">
        <v>1994</v>
      </c>
    </row>
    <row r="1995" customFormat="false" ht="15.75" hidden="false" customHeight="false" outlineLevel="0" collapsed="false">
      <c r="D1995" s="240" t="n">
        <v>1995</v>
      </c>
    </row>
    <row r="1996" customFormat="false" ht="15.75" hidden="false" customHeight="false" outlineLevel="0" collapsed="false">
      <c r="D1996" s="240" t="n">
        <v>1996</v>
      </c>
    </row>
    <row r="1997" customFormat="false" ht="15.75" hidden="false" customHeight="false" outlineLevel="0" collapsed="false">
      <c r="D1997" s="240" t="n">
        <v>1997</v>
      </c>
    </row>
    <row r="1998" customFormat="false" ht="15.75" hidden="false" customHeight="false" outlineLevel="0" collapsed="false">
      <c r="D1998" s="240" t="n">
        <v>1998</v>
      </c>
    </row>
    <row r="1999" customFormat="false" ht="15.75" hidden="false" customHeight="false" outlineLevel="0" collapsed="false">
      <c r="D1999" s="240" t="n">
        <v>1999</v>
      </c>
    </row>
    <row r="2000" customFormat="false" ht="15.75" hidden="false" customHeight="false" outlineLevel="0" collapsed="false">
      <c r="D2000" s="240" t="n">
        <v>2000</v>
      </c>
    </row>
    <row r="2001" customFormat="false" ht="15.75" hidden="false" customHeight="false" outlineLevel="0" collapsed="false">
      <c r="D2001" s="240" t="n">
        <v>2001</v>
      </c>
    </row>
    <row r="2002" customFormat="false" ht="15.75" hidden="false" customHeight="false" outlineLevel="0" collapsed="false">
      <c r="D2002" s="240" t="n">
        <v>2002</v>
      </c>
    </row>
    <row r="2003" customFormat="false" ht="15.75" hidden="false" customHeight="false" outlineLevel="0" collapsed="false">
      <c r="D2003" s="240" t="n">
        <v>2003</v>
      </c>
    </row>
    <row r="2004" customFormat="false" ht="15.75" hidden="false" customHeight="false" outlineLevel="0" collapsed="false">
      <c r="D2004" s="240" t="n">
        <v>2004</v>
      </c>
    </row>
    <row r="2005" customFormat="false" ht="15.75" hidden="false" customHeight="false" outlineLevel="0" collapsed="false">
      <c r="D2005" s="240" t="n">
        <v>2005</v>
      </c>
    </row>
    <row r="2006" customFormat="false" ht="15.75" hidden="false" customHeight="false" outlineLevel="0" collapsed="false">
      <c r="D2006" s="240" t="n">
        <v>2006</v>
      </c>
    </row>
    <row r="2007" customFormat="false" ht="15.75" hidden="false" customHeight="false" outlineLevel="0" collapsed="false">
      <c r="D2007" s="240" t="n">
        <v>2007</v>
      </c>
    </row>
    <row r="2008" customFormat="false" ht="15.75" hidden="false" customHeight="false" outlineLevel="0" collapsed="false">
      <c r="D2008" s="240" t="n">
        <v>2008</v>
      </c>
    </row>
    <row r="2009" customFormat="false" ht="15.75" hidden="false" customHeight="false" outlineLevel="0" collapsed="false">
      <c r="D2009" s="240" t="n">
        <v>2009</v>
      </c>
    </row>
    <row r="2010" customFormat="false" ht="15.75" hidden="false" customHeight="false" outlineLevel="0" collapsed="false">
      <c r="D2010" s="240" t="n">
        <v>2010</v>
      </c>
    </row>
    <row r="2011" customFormat="false" ht="15.75" hidden="false" customHeight="false" outlineLevel="0" collapsed="false">
      <c r="D2011" s="240" t="n">
        <v>2011</v>
      </c>
    </row>
    <row r="2012" customFormat="false" ht="15.75" hidden="false" customHeight="false" outlineLevel="0" collapsed="false">
      <c r="D2012" s="240" t="n">
        <v>2012</v>
      </c>
    </row>
    <row r="2013" customFormat="false" ht="15.75" hidden="false" customHeight="false" outlineLevel="0" collapsed="false">
      <c r="D2013" s="240" t="n">
        <v>2013</v>
      </c>
    </row>
    <row r="2014" customFormat="false" ht="15.75" hidden="false" customHeight="false" outlineLevel="0" collapsed="false">
      <c r="D2014" s="240" t="n">
        <v>2014</v>
      </c>
    </row>
    <row r="2015" customFormat="false" ht="15.75" hidden="false" customHeight="false" outlineLevel="0" collapsed="false">
      <c r="D2015" s="240" t="n">
        <v>2015</v>
      </c>
    </row>
    <row r="2016" customFormat="false" ht="15.75" hidden="false" customHeight="false" outlineLevel="0" collapsed="false">
      <c r="D2016" s="240" t="n">
        <v>2016</v>
      </c>
    </row>
    <row r="2017" customFormat="false" ht="15.75" hidden="false" customHeight="false" outlineLevel="0" collapsed="false">
      <c r="D2017" s="240" t="n">
        <v>2017</v>
      </c>
    </row>
    <row r="2018" customFormat="false" ht="15.75" hidden="false" customHeight="false" outlineLevel="0" collapsed="false">
      <c r="D2018" s="240" t="n">
        <v>2018</v>
      </c>
    </row>
    <row r="2019" customFormat="false" ht="15.75" hidden="false" customHeight="false" outlineLevel="0" collapsed="false">
      <c r="D2019" s="240" t="n">
        <v>2019</v>
      </c>
    </row>
    <row r="2020" customFormat="false" ht="15.75" hidden="false" customHeight="false" outlineLevel="0" collapsed="false">
      <c r="D2020" s="240" t="n">
        <v>2020</v>
      </c>
    </row>
    <row r="2021" customFormat="false" ht="15.75" hidden="false" customHeight="false" outlineLevel="0" collapsed="false">
      <c r="D2021" s="240" t="n">
        <v>2021</v>
      </c>
    </row>
    <row r="2022" customFormat="false" ht="15.75" hidden="false" customHeight="false" outlineLevel="0" collapsed="false">
      <c r="D2022" s="240" t="n">
        <v>2022</v>
      </c>
    </row>
    <row r="2023" customFormat="false" ht="15.75" hidden="false" customHeight="false" outlineLevel="0" collapsed="false">
      <c r="D2023" s="240" t="n">
        <v>2023</v>
      </c>
    </row>
    <row r="2024" customFormat="false" ht="15.75" hidden="false" customHeight="false" outlineLevel="0" collapsed="false">
      <c r="D2024" s="240" t="n">
        <v>2024</v>
      </c>
    </row>
    <row r="2025" customFormat="false" ht="15.75" hidden="false" customHeight="false" outlineLevel="0" collapsed="false">
      <c r="D2025" s="240" t="n">
        <v>2025</v>
      </c>
    </row>
    <row r="2026" customFormat="false" ht="15.75" hidden="false" customHeight="false" outlineLevel="0" collapsed="false">
      <c r="D2026" s="240" t="n">
        <v>2026</v>
      </c>
    </row>
    <row r="2027" customFormat="false" ht="15.75" hidden="false" customHeight="false" outlineLevel="0" collapsed="false">
      <c r="D2027" s="240" t="n">
        <v>2027</v>
      </c>
    </row>
    <row r="2028" customFormat="false" ht="15.75" hidden="false" customHeight="false" outlineLevel="0" collapsed="false">
      <c r="D2028" s="240" t="n">
        <v>2028</v>
      </c>
    </row>
    <row r="2029" customFormat="false" ht="15.75" hidden="false" customHeight="false" outlineLevel="0" collapsed="false">
      <c r="D2029" s="240" t="n">
        <v>2029</v>
      </c>
    </row>
    <row r="2030" customFormat="false" ht="15.75" hidden="false" customHeight="false" outlineLevel="0" collapsed="false">
      <c r="D2030" s="240" t="n">
        <v>2030</v>
      </c>
    </row>
    <row r="2031" customFormat="false" ht="15.75" hidden="false" customHeight="false" outlineLevel="0" collapsed="false">
      <c r="D2031" s="240" t="n">
        <v>2031</v>
      </c>
    </row>
    <row r="2032" customFormat="false" ht="15.75" hidden="false" customHeight="false" outlineLevel="0" collapsed="false">
      <c r="D2032" s="240" t="n">
        <v>2032</v>
      </c>
    </row>
    <row r="2033" customFormat="false" ht="15.75" hidden="false" customHeight="false" outlineLevel="0" collapsed="false">
      <c r="D2033" s="240" t="n">
        <v>2033</v>
      </c>
    </row>
    <row r="2034" customFormat="false" ht="15.75" hidden="false" customHeight="false" outlineLevel="0" collapsed="false">
      <c r="D2034" s="240" t="n">
        <v>2034</v>
      </c>
    </row>
    <row r="2035" customFormat="false" ht="15.75" hidden="false" customHeight="false" outlineLevel="0" collapsed="false">
      <c r="D2035" s="240" t="n">
        <v>2035</v>
      </c>
    </row>
    <row r="2036" customFormat="false" ht="15.75" hidden="false" customHeight="false" outlineLevel="0" collapsed="false">
      <c r="D2036" s="240" t="n">
        <v>2036</v>
      </c>
    </row>
    <row r="2037" customFormat="false" ht="15.75" hidden="false" customHeight="false" outlineLevel="0" collapsed="false">
      <c r="D2037" s="240" t="n">
        <v>2037</v>
      </c>
    </row>
    <row r="2038" customFormat="false" ht="15.75" hidden="false" customHeight="false" outlineLevel="0" collapsed="false">
      <c r="D2038" s="240" t="n">
        <v>2038</v>
      </c>
    </row>
    <row r="2039" customFormat="false" ht="15.75" hidden="false" customHeight="false" outlineLevel="0" collapsed="false">
      <c r="D2039" s="240" t="n">
        <v>2039</v>
      </c>
    </row>
    <row r="2040" customFormat="false" ht="15.75" hidden="false" customHeight="false" outlineLevel="0" collapsed="false">
      <c r="D2040" s="240" t="n">
        <v>2040</v>
      </c>
    </row>
    <row r="2041" customFormat="false" ht="15.75" hidden="false" customHeight="false" outlineLevel="0" collapsed="false">
      <c r="D2041" s="240" t="n">
        <v>2041</v>
      </c>
    </row>
    <row r="2042" customFormat="false" ht="15.75" hidden="false" customHeight="false" outlineLevel="0" collapsed="false">
      <c r="D2042" s="240" t="n">
        <v>2042</v>
      </c>
    </row>
    <row r="2043" customFormat="false" ht="15.75" hidden="false" customHeight="false" outlineLevel="0" collapsed="false">
      <c r="D2043" s="240" t="n">
        <v>2043</v>
      </c>
    </row>
    <row r="2044" customFormat="false" ht="15.75" hidden="false" customHeight="false" outlineLevel="0" collapsed="false">
      <c r="D2044" s="240" t="n">
        <v>2044</v>
      </c>
    </row>
    <row r="2045" customFormat="false" ht="15.75" hidden="false" customHeight="false" outlineLevel="0" collapsed="false">
      <c r="D2045" s="240" t="n">
        <v>2045</v>
      </c>
    </row>
    <row r="2046" customFormat="false" ht="15.75" hidden="false" customHeight="false" outlineLevel="0" collapsed="false">
      <c r="D2046" s="240" t="n">
        <v>2046</v>
      </c>
    </row>
    <row r="2047" customFormat="false" ht="15.75" hidden="false" customHeight="false" outlineLevel="0" collapsed="false">
      <c r="D2047" s="240" t="n">
        <v>2047</v>
      </c>
    </row>
    <row r="2048" customFormat="false" ht="15.75" hidden="false" customHeight="false" outlineLevel="0" collapsed="false">
      <c r="D2048" s="240" t="n">
        <v>2048</v>
      </c>
    </row>
    <row r="2049" customFormat="false" ht="15.75" hidden="false" customHeight="false" outlineLevel="0" collapsed="false">
      <c r="D2049" s="240" t="n">
        <v>2049</v>
      </c>
    </row>
    <row r="2050" customFormat="false" ht="15.75" hidden="false" customHeight="false" outlineLevel="0" collapsed="false">
      <c r="D2050" s="240" t="n">
        <v>2050</v>
      </c>
    </row>
    <row r="2051" customFormat="false" ht="15.75" hidden="false" customHeight="false" outlineLevel="0" collapsed="false">
      <c r="D2051" s="240" t="n">
        <v>2051</v>
      </c>
    </row>
    <row r="2052" customFormat="false" ht="15.75" hidden="false" customHeight="false" outlineLevel="0" collapsed="false">
      <c r="D2052" s="240" t="n">
        <v>2052</v>
      </c>
    </row>
    <row r="2053" customFormat="false" ht="15.75" hidden="false" customHeight="false" outlineLevel="0" collapsed="false">
      <c r="D2053" s="240" t="n">
        <v>2053</v>
      </c>
    </row>
    <row r="2054" customFormat="false" ht="15.75" hidden="false" customHeight="false" outlineLevel="0" collapsed="false">
      <c r="D2054" s="240" t="n">
        <v>2054</v>
      </c>
    </row>
    <row r="2055" customFormat="false" ht="15.75" hidden="false" customHeight="false" outlineLevel="0" collapsed="false">
      <c r="D2055" s="240" t="n">
        <v>2055</v>
      </c>
    </row>
    <row r="2056" customFormat="false" ht="15.75" hidden="false" customHeight="false" outlineLevel="0" collapsed="false">
      <c r="D2056" s="240" t="n">
        <v>2056</v>
      </c>
    </row>
    <row r="2057" customFormat="false" ht="15.75" hidden="false" customHeight="false" outlineLevel="0" collapsed="false">
      <c r="D2057" s="240" t="n">
        <v>2057</v>
      </c>
    </row>
    <row r="2058" customFormat="false" ht="15.75" hidden="false" customHeight="false" outlineLevel="0" collapsed="false">
      <c r="D2058" s="240" t="n">
        <v>2058</v>
      </c>
    </row>
    <row r="2059" customFormat="false" ht="15.75" hidden="false" customHeight="false" outlineLevel="0" collapsed="false">
      <c r="D2059" s="240" t="n">
        <v>2059</v>
      </c>
    </row>
    <row r="2060" customFormat="false" ht="15.75" hidden="false" customHeight="false" outlineLevel="0" collapsed="false">
      <c r="D2060" s="240" t="n">
        <v>2060</v>
      </c>
    </row>
    <row r="2061" customFormat="false" ht="15.75" hidden="false" customHeight="false" outlineLevel="0" collapsed="false">
      <c r="D2061" s="240" t="n">
        <v>2061</v>
      </c>
    </row>
    <row r="2062" customFormat="false" ht="15.75" hidden="false" customHeight="false" outlineLevel="0" collapsed="false">
      <c r="D2062" s="240" t="n">
        <v>2062</v>
      </c>
    </row>
    <row r="2063" customFormat="false" ht="15.75" hidden="false" customHeight="false" outlineLevel="0" collapsed="false">
      <c r="D2063" s="240" t="n">
        <v>2063</v>
      </c>
    </row>
    <row r="2064" customFormat="false" ht="15.75" hidden="false" customHeight="false" outlineLevel="0" collapsed="false">
      <c r="D2064" s="240" t="n">
        <v>2064</v>
      </c>
    </row>
    <row r="2065" customFormat="false" ht="15.75" hidden="false" customHeight="false" outlineLevel="0" collapsed="false">
      <c r="D2065" s="240" t="n">
        <v>2065</v>
      </c>
    </row>
    <row r="2066" customFormat="false" ht="15.75" hidden="false" customHeight="false" outlineLevel="0" collapsed="false">
      <c r="D2066" s="240" t="n">
        <v>2066</v>
      </c>
    </row>
    <row r="2067" customFormat="false" ht="15.75" hidden="false" customHeight="false" outlineLevel="0" collapsed="false">
      <c r="D2067" s="240" t="n">
        <v>2067</v>
      </c>
    </row>
    <row r="2068" customFormat="false" ht="15.75" hidden="false" customHeight="false" outlineLevel="0" collapsed="false">
      <c r="D2068" s="240" t="n">
        <v>2068</v>
      </c>
    </row>
    <row r="2069" customFormat="false" ht="15.75" hidden="false" customHeight="false" outlineLevel="0" collapsed="false">
      <c r="D2069" s="240" t="n">
        <v>2069</v>
      </c>
    </row>
    <row r="2070" customFormat="false" ht="15.75" hidden="false" customHeight="false" outlineLevel="0" collapsed="false">
      <c r="D2070" s="240" t="n">
        <v>2070</v>
      </c>
    </row>
    <row r="2071" customFormat="false" ht="15.75" hidden="false" customHeight="false" outlineLevel="0" collapsed="false">
      <c r="D2071" s="240" t="n">
        <v>2071</v>
      </c>
    </row>
    <row r="2072" customFormat="false" ht="15.75" hidden="false" customHeight="false" outlineLevel="0" collapsed="false">
      <c r="D2072" s="240" t="n">
        <v>2072</v>
      </c>
    </row>
    <row r="2073" customFormat="false" ht="15.75" hidden="false" customHeight="false" outlineLevel="0" collapsed="false">
      <c r="D2073" s="240" t="n">
        <v>2073</v>
      </c>
    </row>
    <row r="2074" customFormat="false" ht="15.75" hidden="false" customHeight="false" outlineLevel="0" collapsed="false">
      <c r="D2074" s="240" t="n">
        <v>2074</v>
      </c>
    </row>
    <row r="2075" customFormat="false" ht="15.75" hidden="false" customHeight="false" outlineLevel="0" collapsed="false">
      <c r="D2075" s="240" t="n">
        <v>2075</v>
      </c>
    </row>
    <row r="2076" customFormat="false" ht="15.75" hidden="false" customHeight="false" outlineLevel="0" collapsed="false">
      <c r="D2076" s="240" t="n">
        <v>2076</v>
      </c>
    </row>
    <row r="2077" customFormat="false" ht="15.75" hidden="false" customHeight="false" outlineLevel="0" collapsed="false">
      <c r="D2077" s="240" t="n">
        <v>2077</v>
      </c>
    </row>
    <row r="2078" customFormat="false" ht="15.75" hidden="false" customHeight="false" outlineLevel="0" collapsed="false">
      <c r="D2078" s="240" t="n">
        <v>2078</v>
      </c>
    </row>
    <row r="2079" customFormat="false" ht="15.75" hidden="false" customHeight="false" outlineLevel="0" collapsed="false">
      <c r="D2079" s="240" t="n">
        <v>2079</v>
      </c>
    </row>
    <row r="2080" customFormat="false" ht="15.75" hidden="false" customHeight="false" outlineLevel="0" collapsed="false">
      <c r="D2080" s="240" t="n">
        <v>2080</v>
      </c>
    </row>
    <row r="2081" customFormat="false" ht="15.75" hidden="false" customHeight="false" outlineLevel="0" collapsed="false">
      <c r="D2081" s="240" t="n">
        <v>2081</v>
      </c>
    </row>
    <row r="2082" customFormat="false" ht="15.75" hidden="false" customHeight="false" outlineLevel="0" collapsed="false">
      <c r="D2082" s="240" t="n">
        <v>2082</v>
      </c>
    </row>
    <row r="2083" customFormat="false" ht="15.75" hidden="false" customHeight="false" outlineLevel="0" collapsed="false">
      <c r="D2083" s="240" t="n">
        <v>2083</v>
      </c>
    </row>
    <row r="2084" customFormat="false" ht="15.75" hidden="false" customHeight="false" outlineLevel="0" collapsed="false">
      <c r="D2084" s="240" t="n">
        <v>2084</v>
      </c>
    </row>
    <row r="2085" customFormat="false" ht="15.75" hidden="false" customHeight="false" outlineLevel="0" collapsed="false">
      <c r="D2085" s="240" t="n">
        <v>2085</v>
      </c>
    </row>
    <row r="2086" customFormat="false" ht="15.75" hidden="false" customHeight="false" outlineLevel="0" collapsed="false">
      <c r="D2086" s="240" t="n">
        <v>2086</v>
      </c>
    </row>
    <row r="2087" customFormat="false" ht="15.75" hidden="false" customHeight="false" outlineLevel="0" collapsed="false">
      <c r="D2087" s="240" t="n">
        <v>2087</v>
      </c>
    </row>
    <row r="2088" customFormat="false" ht="15.75" hidden="false" customHeight="false" outlineLevel="0" collapsed="false">
      <c r="D2088" s="240" t="n">
        <v>2088</v>
      </c>
    </row>
    <row r="2089" customFormat="false" ht="15.75" hidden="false" customHeight="false" outlineLevel="0" collapsed="false">
      <c r="D2089" s="240" t="n">
        <v>2089</v>
      </c>
    </row>
    <row r="2090" customFormat="false" ht="15.75" hidden="false" customHeight="false" outlineLevel="0" collapsed="false">
      <c r="D2090" s="240" t="n">
        <v>2090</v>
      </c>
    </row>
    <row r="2091" customFormat="false" ht="15.75" hidden="false" customHeight="false" outlineLevel="0" collapsed="false">
      <c r="D2091" s="240" t="n">
        <v>2091</v>
      </c>
    </row>
    <row r="2092" customFormat="false" ht="15.75" hidden="false" customHeight="false" outlineLevel="0" collapsed="false">
      <c r="D2092" s="240" t="n">
        <v>2092</v>
      </c>
    </row>
    <row r="2093" customFormat="false" ht="15.75" hidden="false" customHeight="false" outlineLevel="0" collapsed="false">
      <c r="D2093" s="240" t="n">
        <v>2093</v>
      </c>
    </row>
    <row r="2094" customFormat="false" ht="15.75" hidden="false" customHeight="false" outlineLevel="0" collapsed="false">
      <c r="D2094" s="240" t="n">
        <v>2094</v>
      </c>
    </row>
    <row r="2095" customFormat="false" ht="15.75" hidden="false" customHeight="false" outlineLevel="0" collapsed="false">
      <c r="D2095" s="240" t="n">
        <v>2095</v>
      </c>
    </row>
    <row r="2096" customFormat="false" ht="15.75" hidden="false" customHeight="false" outlineLevel="0" collapsed="false">
      <c r="D2096" s="240" t="n">
        <v>2096</v>
      </c>
    </row>
    <row r="2097" customFormat="false" ht="15.75" hidden="false" customHeight="false" outlineLevel="0" collapsed="false">
      <c r="D2097" s="240" t="n">
        <v>2097</v>
      </c>
    </row>
    <row r="2098" customFormat="false" ht="15.75" hidden="false" customHeight="false" outlineLevel="0" collapsed="false">
      <c r="D2098" s="240" t="n">
        <v>2098</v>
      </c>
    </row>
    <row r="2099" customFormat="false" ht="15.75" hidden="false" customHeight="false" outlineLevel="0" collapsed="false">
      <c r="D2099" s="240" t="n">
        <v>2099</v>
      </c>
    </row>
    <row r="2100" customFormat="false" ht="15.75" hidden="false" customHeight="false" outlineLevel="0" collapsed="false">
      <c r="D2100" s="240" t="n">
        <v>2100</v>
      </c>
    </row>
    <row r="2101" customFormat="false" ht="15.75" hidden="false" customHeight="false" outlineLevel="0" collapsed="false">
      <c r="D2101" s="240" t="n">
        <v>2101</v>
      </c>
    </row>
    <row r="2102" customFormat="false" ht="15.75" hidden="false" customHeight="false" outlineLevel="0" collapsed="false">
      <c r="D2102" s="240" t="n">
        <v>2102</v>
      </c>
    </row>
    <row r="2103" customFormat="false" ht="15.75" hidden="false" customHeight="false" outlineLevel="0" collapsed="false">
      <c r="D2103" s="240" t="n">
        <v>2103</v>
      </c>
    </row>
    <row r="2104" customFormat="false" ht="15.75" hidden="false" customHeight="false" outlineLevel="0" collapsed="false">
      <c r="D2104" s="240" t="n">
        <v>2104</v>
      </c>
    </row>
    <row r="2105" customFormat="false" ht="15.75" hidden="false" customHeight="false" outlineLevel="0" collapsed="false">
      <c r="D2105" s="240" t="n">
        <v>2105</v>
      </c>
    </row>
    <row r="2106" customFormat="false" ht="15.75" hidden="false" customHeight="false" outlineLevel="0" collapsed="false">
      <c r="D2106" s="240" t="n">
        <v>2106</v>
      </c>
    </row>
    <row r="2107" customFormat="false" ht="15.75" hidden="false" customHeight="false" outlineLevel="0" collapsed="false">
      <c r="D2107" s="240" t="n">
        <v>2107</v>
      </c>
    </row>
    <row r="2108" customFormat="false" ht="15.75" hidden="false" customHeight="false" outlineLevel="0" collapsed="false">
      <c r="D2108" s="240" t="n">
        <v>2108</v>
      </c>
    </row>
    <row r="2109" customFormat="false" ht="15.75" hidden="false" customHeight="false" outlineLevel="0" collapsed="false">
      <c r="D2109" s="240" t="n">
        <v>2109</v>
      </c>
    </row>
    <row r="2110" customFormat="false" ht="15.75" hidden="false" customHeight="false" outlineLevel="0" collapsed="false">
      <c r="D2110" s="240" t="n">
        <v>2110</v>
      </c>
    </row>
    <row r="2111" customFormat="false" ht="15.75" hidden="false" customHeight="false" outlineLevel="0" collapsed="false">
      <c r="D2111" s="240" t="n">
        <v>2111</v>
      </c>
    </row>
    <row r="2112" customFormat="false" ht="15.75" hidden="false" customHeight="false" outlineLevel="0" collapsed="false">
      <c r="D2112" s="240" t="n">
        <v>2112</v>
      </c>
    </row>
    <row r="2113" customFormat="false" ht="15.75" hidden="false" customHeight="false" outlineLevel="0" collapsed="false">
      <c r="D2113" s="240" t="n">
        <v>2113</v>
      </c>
    </row>
    <row r="2114" customFormat="false" ht="15.75" hidden="false" customHeight="false" outlineLevel="0" collapsed="false">
      <c r="D2114" s="240" t="n">
        <v>2114</v>
      </c>
    </row>
    <row r="2115" customFormat="false" ht="15.75" hidden="false" customHeight="false" outlineLevel="0" collapsed="false">
      <c r="D2115" s="240" t="n">
        <v>2115</v>
      </c>
    </row>
    <row r="2116" customFormat="false" ht="15.75" hidden="false" customHeight="false" outlineLevel="0" collapsed="false">
      <c r="D2116" s="240" t="n">
        <v>2116</v>
      </c>
    </row>
    <row r="2117" customFormat="false" ht="15.75" hidden="false" customHeight="false" outlineLevel="0" collapsed="false">
      <c r="D2117" s="240" t="n">
        <v>2117</v>
      </c>
    </row>
    <row r="2118" customFormat="false" ht="15.75" hidden="false" customHeight="false" outlineLevel="0" collapsed="false">
      <c r="D2118" s="240" t="n">
        <v>2118</v>
      </c>
    </row>
    <row r="2119" customFormat="false" ht="15.75" hidden="false" customHeight="false" outlineLevel="0" collapsed="false">
      <c r="D2119" s="240" t="n">
        <v>2119</v>
      </c>
    </row>
    <row r="2120" customFormat="false" ht="15.75" hidden="false" customHeight="false" outlineLevel="0" collapsed="false">
      <c r="D2120" s="240" t="n">
        <v>2120</v>
      </c>
    </row>
    <row r="2121" customFormat="false" ht="15.75" hidden="false" customHeight="false" outlineLevel="0" collapsed="false">
      <c r="D2121" s="240" t="n">
        <v>2121</v>
      </c>
    </row>
    <row r="2122" customFormat="false" ht="15.75" hidden="false" customHeight="false" outlineLevel="0" collapsed="false">
      <c r="D2122" s="240" t="n">
        <v>2122</v>
      </c>
    </row>
    <row r="2123" customFormat="false" ht="15.75" hidden="false" customHeight="false" outlineLevel="0" collapsed="false">
      <c r="D2123" s="240" t="n">
        <v>2123</v>
      </c>
    </row>
    <row r="2124" customFormat="false" ht="15.75" hidden="false" customHeight="false" outlineLevel="0" collapsed="false">
      <c r="D2124" s="240" t="n">
        <v>2124</v>
      </c>
    </row>
    <row r="2125" customFormat="false" ht="15.75" hidden="false" customHeight="false" outlineLevel="0" collapsed="false">
      <c r="D2125" s="240" t="n">
        <v>2125</v>
      </c>
    </row>
    <row r="2126" customFormat="false" ht="15.75" hidden="false" customHeight="false" outlineLevel="0" collapsed="false">
      <c r="D2126" s="240" t="n">
        <v>2126</v>
      </c>
    </row>
    <row r="2127" customFormat="false" ht="15.75" hidden="false" customHeight="false" outlineLevel="0" collapsed="false">
      <c r="D2127" s="240" t="n">
        <v>2127</v>
      </c>
    </row>
    <row r="2128" customFormat="false" ht="15.75" hidden="false" customHeight="false" outlineLevel="0" collapsed="false">
      <c r="D2128" s="240" t="n">
        <v>2128</v>
      </c>
    </row>
    <row r="2129" customFormat="false" ht="15.75" hidden="false" customHeight="false" outlineLevel="0" collapsed="false">
      <c r="D2129" s="240" t="n">
        <v>2129</v>
      </c>
    </row>
    <row r="2130" customFormat="false" ht="15.75" hidden="false" customHeight="false" outlineLevel="0" collapsed="false">
      <c r="D2130" s="240" t="n">
        <v>2130</v>
      </c>
    </row>
    <row r="2131" customFormat="false" ht="15.75" hidden="false" customHeight="false" outlineLevel="0" collapsed="false">
      <c r="D2131" s="240" t="n">
        <v>2131</v>
      </c>
    </row>
    <row r="2132" customFormat="false" ht="15.75" hidden="false" customHeight="false" outlineLevel="0" collapsed="false">
      <c r="D2132" s="240" t="n">
        <v>2132</v>
      </c>
    </row>
    <row r="2133" customFormat="false" ht="15.75" hidden="false" customHeight="false" outlineLevel="0" collapsed="false">
      <c r="D2133" s="240" t="n">
        <v>2133</v>
      </c>
    </row>
    <row r="2134" customFormat="false" ht="15.75" hidden="false" customHeight="false" outlineLevel="0" collapsed="false">
      <c r="D2134" s="240" t="n">
        <v>2134</v>
      </c>
    </row>
    <row r="2135" customFormat="false" ht="15.75" hidden="false" customHeight="false" outlineLevel="0" collapsed="false">
      <c r="D2135" s="240" t="n">
        <v>2135</v>
      </c>
    </row>
    <row r="2136" customFormat="false" ht="15.75" hidden="false" customHeight="false" outlineLevel="0" collapsed="false">
      <c r="D2136" s="240" t="n">
        <v>2136</v>
      </c>
    </row>
    <row r="2137" customFormat="false" ht="15.75" hidden="false" customHeight="false" outlineLevel="0" collapsed="false">
      <c r="D2137" s="240" t="n">
        <v>2137</v>
      </c>
    </row>
    <row r="2138" customFormat="false" ht="15.75" hidden="false" customHeight="false" outlineLevel="0" collapsed="false">
      <c r="D2138" s="240" t="n">
        <v>2138</v>
      </c>
    </row>
    <row r="2139" customFormat="false" ht="15.75" hidden="false" customHeight="false" outlineLevel="0" collapsed="false">
      <c r="D2139" s="240" t="n">
        <v>2139</v>
      </c>
    </row>
    <row r="2140" customFormat="false" ht="15.75" hidden="false" customHeight="false" outlineLevel="0" collapsed="false">
      <c r="D2140" s="240" t="n">
        <v>2140</v>
      </c>
    </row>
    <row r="2141" customFormat="false" ht="15.75" hidden="false" customHeight="false" outlineLevel="0" collapsed="false">
      <c r="D2141" s="240" t="n">
        <v>2141</v>
      </c>
    </row>
    <row r="2142" customFormat="false" ht="15.75" hidden="false" customHeight="false" outlineLevel="0" collapsed="false">
      <c r="D2142" s="240" t="n">
        <v>2142</v>
      </c>
    </row>
    <row r="2143" customFormat="false" ht="15.75" hidden="false" customHeight="false" outlineLevel="0" collapsed="false">
      <c r="D2143" s="240" t="n">
        <v>2143</v>
      </c>
    </row>
    <row r="2144" customFormat="false" ht="15.75" hidden="false" customHeight="false" outlineLevel="0" collapsed="false">
      <c r="D2144" s="240" t="n">
        <v>2144</v>
      </c>
    </row>
    <row r="2145" customFormat="false" ht="15.75" hidden="false" customHeight="false" outlineLevel="0" collapsed="false">
      <c r="D2145" s="240" t="n">
        <v>2145</v>
      </c>
    </row>
    <row r="2146" customFormat="false" ht="15.75" hidden="false" customHeight="false" outlineLevel="0" collapsed="false">
      <c r="D2146" s="240" t="n">
        <v>2146</v>
      </c>
    </row>
    <row r="2147" customFormat="false" ht="15.75" hidden="false" customHeight="false" outlineLevel="0" collapsed="false">
      <c r="D2147" s="240" t="n">
        <v>2147</v>
      </c>
    </row>
    <row r="2148" customFormat="false" ht="15.75" hidden="false" customHeight="false" outlineLevel="0" collapsed="false">
      <c r="D2148" s="240" t="n">
        <v>2148</v>
      </c>
    </row>
    <row r="2149" customFormat="false" ht="15.75" hidden="false" customHeight="false" outlineLevel="0" collapsed="false">
      <c r="D2149" s="240" t="n">
        <v>2149</v>
      </c>
    </row>
    <row r="2150" customFormat="false" ht="15.75" hidden="false" customHeight="false" outlineLevel="0" collapsed="false">
      <c r="D2150" s="240" t="n">
        <v>2150</v>
      </c>
    </row>
    <row r="2151" customFormat="false" ht="15.75" hidden="false" customHeight="false" outlineLevel="0" collapsed="false">
      <c r="D2151" s="240" t="n">
        <v>2151</v>
      </c>
    </row>
    <row r="2152" customFormat="false" ht="15.75" hidden="false" customHeight="false" outlineLevel="0" collapsed="false">
      <c r="D2152" s="240" t="n">
        <v>2152</v>
      </c>
    </row>
    <row r="2153" customFormat="false" ht="15.75" hidden="false" customHeight="false" outlineLevel="0" collapsed="false">
      <c r="D2153" s="240" t="n">
        <v>2153</v>
      </c>
    </row>
    <row r="2154" customFormat="false" ht="15.75" hidden="false" customHeight="false" outlineLevel="0" collapsed="false">
      <c r="D2154" s="240" t="n">
        <v>2154</v>
      </c>
    </row>
    <row r="2155" customFormat="false" ht="15.75" hidden="false" customHeight="false" outlineLevel="0" collapsed="false">
      <c r="D2155" s="240" t="n">
        <v>2155</v>
      </c>
    </row>
    <row r="2156" customFormat="false" ht="15.75" hidden="false" customHeight="false" outlineLevel="0" collapsed="false">
      <c r="D2156" s="240" t="n">
        <v>2156</v>
      </c>
    </row>
    <row r="2157" customFormat="false" ht="15.75" hidden="false" customHeight="false" outlineLevel="0" collapsed="false">
      <c r="D2157" s="240" t="n">
        <v>2157</v>
      </c>
    </row>
    <row r="2158" customFormat="false" ht="15.75" hidden="false" customHeight="false" outlineLevel="0" collapsed="false">
      <c r="D2158" s="240" t="n">
        <v>2158</v>
      </c>
    </row>
    <row r="2159" customFormat="false" ht="15.75" hidden="false" customHeight="false" outlineLevel="0" collapsed="false">
      <c r="D2159" s="240" t="n">
        <v>2159</v>
      </c>
    </row>
    <row r="2160" customFormat="false" ht="15.75" hidden="false" customHeight="false" outlineLevel="0" collapsed="false">
      <c r="D2160" s="240" t="n">
        <v>2160</v>
      </c>
    </row>
    <row r="2161" customFormat="false" ht="15.75" hidden="false" customHeight="false" outlineLevel="0" collapsed="false">
      <c r="D2161" s="240" t="n">
        <v>2161</v>
      </c>
    </row>
    <row r="2162" customFormat="false" ht="15.75" hidden="false" customHeight="false" outlineLevel="0" collapsed="false">
      <c r="D2162" s="240" t="n">
        <v>2162</v>
      </c>
    </row>
    <row r="2163" customFormat="false" ht="15.75" hidden="false" customHeight="false" outlineLevel="0" collapsed="false">
      <c r="D2163" s="240" t="n">
        <v>2163</v>
      </c>
    </row>
    <row r="2164" customFormat="false" ht="15.75" hidden="false" customHeight="false" outlineLevel="0" collapsed="false">
      <c r="D2164" s="240" t="n">
        <v>2164</v>
      </c>
    </row>
    <row r="2165" customFormat="false" ht="15.75" hidden="false" customHeight="false" outlineLevel="0" collapsed="false">
      <c r="D2165" s="240" t="n">
        <v>2165</v>
      </c>
    </row>
    <row r="2166" customFormat="false" ht="15.75" hidden="false" customHeight="false" outlineLevel="0" collapsed="false">
      <c r="D2166" s="240" t="n">
        <v>2166</v>
      </c>
    </row>
    <row r="2167" customFormat="false" ht="15.75" hidden="false" customHeight="false" outlineLevel="0" collapsed="false">
      <c r="D2167" s="240" t="n">
        <v>2167</v>
      </c>
    </row>
    <row r="2168" customFormat="false" ht="15.75" hidden="false" customHeight="false" outlineLevel="0" collapsed="false">
      <c r="D2168" s="240" t="n">
        <v>2168</v>
      </c>
    </row>
    <row r="2169" customFormat="false" ht="15.75" hidden="false" customHeight="false" outlineLevel="0" collapsed="false">
      <c r="D2169" s="240" t="n">
        <v>2169</v>
      </c>
    </row>
    <row r="2170" customFormat="false" ht="15.75" hidden="false" customHeight="false" outlineLevel="0" collapsed="false">
      <c r="D2170" s="240" t="n">
        <v>2170</v>
      </c>
    </row>
    <row r="2171" customFormat="false" ht="15.75" hidden="false" customHeight="false" outlineLevel="0" collapsed="false">
      <c r="D2171" s="240" t="n">
        <v>2171</v>
      </c>
    </row>
    <row r="2172" customFormat="false" ht="15.75" hidden="false" customHeight="false" outlineLevel="0" collapsed="false">
      <c r="D2172" s="240" t="n">
        <v>2172</v>
      </c>
    </row>
    <row r="2173" customFormat="false" ht="15.75" hidden="false" customHeight="false" outlineLevel="0" collapsed="false">
      <c r="D2173" s="240" t="n">
        <v>2173</v>
      </c>
    </row>
    <row r="2174" customFormat="false" ht="15.75" hidden="false" customHeight="false" outlineLevel="0" collapsed="false">
      <c r="D2174" s="240" t="n">
        <v>2174</v>
      </c>
    </row>
    <row r="2175" customFormat="false" ht="15.75" hidden="false" customHeight="false" outlineLevel="0" collapsed="false">
      <c r="D2175" s="240" t="n">
        <v>2175</v>
      </c>
    </row>
    <row r="2176" customFormat="false" ht="15.75" hidden="false" customHeight="false" outlineLevel="0" collapsed="false">
      <c r="D2176" s="240" t="n">
        <v>2176</v>
      </c>
    </row>
    <row r="2177" customFormat="false" ht="15.75" hidden="false" customHeight="false" outlineLevel="0" collapsed="false">
      <c r="D2177" s="240" t="n">
        <v>2177</v>
      </c>
    </row>
    <row r="2178" customFormat="false" ht="15.75" hidden="false" customHeight="false" outlineLevel="0" collapsed="false">
      <c r="D2178" s="240" t="n">
        <v>2178</v>
      </c>
    </row>
    <row r="2179" customFormat="false" ht="15.75" hidden="false" customHeight="false" outlineLevel="0" collapsed="false">
      <c r="D2179" s="240" t="n">
        <v>2179</v>
      </c>
    </row>
    <row r="2180" customFormat="false" ht="15.75" hidden="false" customHeight="false" outlineLevel="0" collapsed="false">
      <c r="D2180" s="240" t="n">
        <v>2180</v>
      </c>
    </row>
    <row r="2181" customFormat="false" ht="15.75" hidden="false" customHeight="false" outlineLevel="0" collapsed="false">
      <c r="D2181" s="240" t="n">
        <v>2181</v>
      </c>
    </row>
    <row r="2182" customFormat="false" ht="15.75" hidden="false" customHeight="false" outlineLevel="0" collapsed="false">
      <c r="D2182" s="240" t="n">
        <v>2182</v>
      </c>
    </row>
    <row r="2183" customFormat="false" ht="15.75" hidden="false" customHeight="false" outlineLevel="0" collapsed="false">
      <c r="D2183" s="240" t="n">
        <v>2183</v>
      </c>
    </row>
    <row r="2184" customFormat="false" ht="15.75" hidden="false" customHeight="false" outlineLevel="0" collapsed="false">
      <c r="D2184" s="240" t="n">
        <v>2184</v>
      </c>
    </row>
    <row r="2185" customFormat="false" ht="15.75" hidden="false" customHeight="false" outlineLevel="0" collapsed="false">
      <c r="D2185" s="240" t="n">
        <v>2185</v>
      </c>
    </row>
    <row r="2186" customFormat="false" ht="15.75" hidden="false" customHeight="false" outlineLevel="0" collapsed="false">
      <c r="D2186" s="240" t="n">
        <v>2186</v>
      </c>
    </row>
    <row r="2187" customFormat="false" ht="15.75" hidden="false" customHeight="false" outlineLevel="0" collapsed="false">
      <c r="D2187" s="240" t="n">
        <v>2187</v>
      </c>
    </row>
    <row r="2188" customFormat="false" ht="15.75" hidden="false" customHeight="false" outlineLevel="0" collapsed="false">
      <c r="D2188" s="240" t="n">
        <v>2188</v>
      </c>
    </row>
    <row r="2189" customFormat="false" ht="15.75" hidden="false" customHeight="false" outlineLevel="0" collapsed="false">
      <c r="D2189" s="240" t="n">
        <v>2189</v>
      </c>
    </row>
    <row r="2190" customFormat="false" ht="15.75" hidden="false" customHeight="false" outlineLevel="0" collapsed="false">
      <c r="D2190" s="240" t="n">
        <v>2190</v>
      </c>
    </row>
    <row r="2191" customFormat="false" ht="15.75" hidden="false" customHeight="false" outlineLevel="0" collapsed="false">
      <c r="D2191" s="240" t="n">
        <v>2191</v>
      </c>
    </row>
    <row r="2192" customFormat="false" ht="15.75" hidden="false" customHeight="false" outlineLevel="0" collapsed="false">
      <c r="D2192" s="240" t="n">
        <v>2192</v>
      </c>
    </row>
    <row r="2193" customFormat="false" ht="15.75" hidden="false" customHeight="false" outlineLevel="0" collapsed="false">
      <c r="D2193" s="240" t="n">
        <v>2193</v>
      </c>
    </row>
    <row r="2194" customFormat="false" ht="15.75" hidden="false" customHeight="false" outlineLevel="0" collapsed="false">
      <c r="D2194" s="240" t="n">
        <v>2194</v>
      </c>
    </row>
    <row r="2195" customFormat="false" ht="15.75" hidden="false" customHeight="false" outlineLevel="0" collapsed="false">
      <c r="D2195" s="240" t="n">
        <v>2195</v>
      </c>
    </row>
    <row r="2196" customFormat="false" ht="15.75" hidden="false" customHeight="false" outlineLevel="0" collapsed="false">
      <c r="D2196" s="240" t="n">
        <v>2196</v>
      </c>
    </row>
    <row r="2197" customFormat="false" ht="15.75" hidden="false" customHeight="false" outlineLevel="0" collapsed="false">
      <c r="D2197" s="240" t="n">
        <v>2197</v>
      </c>
    </row>
    <row r="2198" customFormat="false" ht="15.75" hidden="false" customHeight="false" outlineLevel="0" collapsed="false">
      <c r="D2198" s="240" t="n">
        <v>2198</v>
      </c>
    </row>
    <row r="2199" customFormat="false" ht="15.75" hidden="false" customHeight="false" outlineLevel="0" collapsed="false">
      <c r="D2199" s="240" t="n">
        <v>2199</v>
      </c>
    </row>
    <row r="2200" customFormat="false" ht="15.75" hidden="false" customHeight="false" outlineLevel="0" collapsed="false">
      <c r="D2200" s="240" t="n">
        <v>2200</v>
      </c>
    </row>
    <row r="2201" customFormat="false" ht="15.75" hidden="false" customHeight="false" outlineLevel="0" collapsed="false">
      <c r="D2201" s="240" t="n">
        <v>2201</v>
      </c>
    </row>
    <row r="2202" customFormat="false" ht="15.75" hidden="false" customHeight="false" outlineLevel="0" collapsed="false">
      <c r="D2202" s="240" t="n">
        <v>2202</v>
      </c>
    </row>
    <row r="2203" customFormat="false" ht="15.75" hidden="false" customHeight="false" outlineLevel="0" collapsed="false">
      <c r="D2203" s="240" t="n">
        <v>2203</v>
      </c>
    </row>
    <row r="2204" customFormat="false" ht="15.75" hidden="false" customHeight="false" outlineLevel="0" collapsed="false">
      <c r="D2204" s="240" t="n">
        <v>2204</v>
      </c>
    </row>
    <row r="2205" customFormat="false" ht="15.75" hidden="false" customHeight="false" outlineLevel="0" collapsed="false">
      <c r="D2205" s="240" t="n">
        <v>2205</v>
      </c>
    </row>
    <row r="2206" customFormat="false" ht="15.75" hidden="false" customHeight="false" outlineLevel="0" collapsed="false">
      <c r="D2206" s="240" t="n">
        <v>2206</v>
      </c>
    </row>
    <row r="2207" customFormat="false" ht="15.75" hidden="false" customHeight="false" outlineLevel="0" collapsed="false">
      <c r="D2207" s="240" t="n">
        <v>2207</v>
      </c>
    </row>
    <row r="2208" customFormat="false" ht="15.75" hidden="false" customHeight="false" outlineLevel="0" collapsed="false">
      <c r="D2208" s="240" t="n">
        <v>2208</v>
      </c>
    </row>
    <row r="2209" customFormat="false" ht="15.75" hidden="false" customHeight="false" outlineLevel="0" collapsed="false">
      <c r="D2209" s="240" t="n">
        <v>2209</v>
      </c>
    </row>
    <row r="2210" customFormat="false" ht="15.75" hidden="false" customHeight="false" outlineLevel="0" collapsed="false">
      <c r="D2210" s="240" t="n">
        <v>2210</v>
      </c>
    </row>
    <row r="2211" customFormat="false" ht="15.75" hidden="false" customHeight="false" outlineLevel="0" collapsed="false">
      <c r="D2211" s="240" t="n">
        <v>2211</v>
      </c>
    </row>
    <row r="2212" customFormat="false" ht="15.75" hidden="false" customHeight="false" outlineLevel="0" collapsed="false">
      <c r="D2212" s="240" t="n">
        <v>2212</v>
      </c>
    </row>
    <row r="2213" customFormat="false" ht="15.75" hidden="false" customHeight="false" outlineLevel="0" collapsed="false">
      <c r="D2213" s="240" t="n">
        <v>2213</v>
      </c>
    </row>
    <row r="2214" customFormat="false" ht="15.75" hidden="false" customHeight="false" outlineLevel="0" collapsed="false">
      <c r="D2214" s="240" t="n">
        <v>2214</v>
      </c>
    </row>
    <row r="2215" customFormat="false" ht="15.75" hidden="false" customHeight="false" outlineLevel="0" collapsed="false">
      <c r="D2215" s="240" t="n">
        <v>2215</v>
      </c>
    </row>
    <row r="2216" customFormat="false" ht="15.75" hidden="false" customHeight="false" outlineLevel="0" collapsed="false">
      <c r="D2216" s="240" t="n">
        <v>2216</v>
      </c>
    </row>
    <row r="2217" customFormat="false" ht="15.75" hidden="false" customHeight="false" outlineLevel="0" collapsed="false">
      <c r="D2217" s="240" t="n">
        <v>2217</v>
      </c>
    </row>
    <row r="2218" customFormat="false" ht="15.75" hidden="false" customHeight="false" outlineLevel="0" collapsed="false">
      <c r="D2218" s="240" t="n">
        <v>2218</v>
      </c>
    </row>
    <row r="2219" customFormat="false" ht="15.75" hidden="false" customHeight="false" outlineLevel="0" collapsed="false">
      <c r="D2219" s="240" t="n">
        <v>2219</v>
      </c>
    </row>
    <row r="2220" customFormat="false" ht="15.75" hidden="false" customHeight="false" outlineLevel="0" collapsed="false">
      <c r="D2220" s="240" t="n">
        <v>2220</v>
      </c>
    </row>
    <row r="2221" customFormat="false" ht="15.75" hidden="false" customHeight="false" outlineLevel="0" collapsed="false">
      <c r="D2221" s="240" t="n">
        <v>2221</v>
      </c>
    </row>
    <row r="2222" customFormat="false" ht="15.75" hidden="false" customHeight="false" outlineLevel="0" collapsed="false">
      <c r="D2222" s="240" t="n">
        <v>2222</v>
      </c>
    </row>
    <row r="2223" customFormat="false" ht="15.75" hidden="false" customHeight="false" outlineLevel="0" collapsed="false">
      <c r="D2223" s="240" t="n">
        <v>2223</v>
      </c>
    </row>
    <row r="2224" customFormat="false" ht="15.75" hidden="false" customHeight="false" outlineLevel="0" collapsed="false">
      <c r="D2224" s="240" t="n">
        <v>2224</v>
      </c>
    </row>
    <row r="2225" customFormat="false" ht="15.75" hidden="false" customHeight="false" outlineLevel="0" collapsed="false">
      <c r="D2225" s="240" t="n">
        <v>2225</v>
      </c>
    </row>
    <row r="2226" customFormat="false" ht="15.75" hidden="false" customHeight="false" outlineLevel="0" collapsed="false">
      <c r="D2226" s="240" t="n">
        <v>2226</v>
      </c>
    </row>
    <row r="2227" customFormat="false" ht="15.75" hidden="false" customHeight="false" outlineLevel="0" collapsed="false">
      <c r="D2227" s="240" t="n">
        <v>2227</v>
      </c>
    </row>
    <row r="2228" customFormat="false" ht="15.75" hidden="false" customHeight="false" outlineLevel="0" collapsed="false">
      <c r="D2228" s="240" t="n">
        <v>2228</v>
      </c>
    </row>
    <row r="2229" customFormat="false" ht="15.75" hidden="false" customHeight="false" outlineLevel="0" collapsed="false">
      <c r="D2229" s="240" t="n">
        <v>2229</v>
      </c>
    </row>
    <row r="2230" customFormat="false" ht="15.75" hidden="false" customHeight="false" outlineLevel="0" collapsed="false">
      <c r="D2230" s="240" t="n">
        <v>2230</v>
      </c>
    </row>
    <row r="2231" customFormat="false" ht="15.75" hidden="false" customHeight="false" outlineLevel="0" collapsed="false">
      <c r="D2231" s="240" t="n">
        <v>2231</v>
      </c>
    </row>
    <row r="2232" customFormat="false" ht="15.75" hidden="false" customHeight="false" outlineLevel="0" collapsed="false">
      <c r="D2232" s="240" t="n">
        <v>2232</v>
      </c>
    </row>
    <row r="2233" customFormat="false" ht="15.75" hidden="false" customHeight="false" outlineLevel="0" collapsed="false">
      <c r="D2233" s="240" t="n">
        <v>2233</v>
      </c>
    </row>
    <row r="2234" customFormat="false" ht="15.75" hidden="false" customHeight="false" outlineLevel="0" collapsed="false">
      <c r="D2234" s="240" t="n">
        <v>2234</v>
      </c>
    </row>
    <row r="2235" customFormat="false" ht="15.75" hidden="false" customHeight="false" outlineLevel="0" collapsed="false">
      <c r="D2235" s="240" t="n">
        <v>2235</v>
      </c>
    </row>
    <row r="2236" customFormat="false" ht="15.75" hidden="false" customHeight="false" outlineLevel="0" collapsed="false">
      <c r="D2236" s="240" t="n">
        <v>2236</v>
      </c>
    </row>
    <row r="2237" customFormat="false" ht="15.75" hidden="false" customHeight="false" outlineLevel="0" collapsed="false">
      <c r="D2237" s="240" t="n">
        <v>2237</v>
      </c>
    </row>
    <row r="2238" customFormat="false" ht="15.75" hidden="false" customHeight="false" outlineLevel="0" collapsed="false">
      <c r="D2238" s="240" t="n">
        <v>2238</v>
      </c>
    </row>
    <row r="2239" customFormat="false" ht="15.75" hidden="false" customHeight="false" outlineLevel="0" collapsed="false">
      <c r="D2239" s="240" t="n">
        <v>2239</v>
      </c>
    </row>
    <row r="2240" customFormat="false" ht="15.75" hidden="false" customHeight="false" outlineLevel="0" collapsed="false">
      <c r="D2240" s="240" t="n">
        <v>2240</v>
      </c>
    </row>
    <row r="2241" customFormat="false" ht="15.75" hidden="false" customHeight="false" outlineLevel="0" collapsed="false">
      <c r="D2241" s="240" t="n">
        <v>2241</v>
      </c>
    </row>
    <row r="2242" customFormat="false" ht="15.75" hidden="false" customHeight="false" outlineLevel="0" collapsed="false">
      <c r="D2242" s="240" t="n">
        <v>2242</v>
      </c>
    </row>
    <row r="2243" customFormat="false" ht="15.75" hidden="false" customHeight="false" outlineLevel="0" collapsed="false">
      <c r="D2243" s="240" t="n">
        <v>2243</v>
      </c>
    </row>
    <row r="2244" customFormat="false" ht="15.75" hidden="false" customHeight="false" outlineLevel="0" collapsed="false">
      <c r="D2244" s="240" t="n">
        <v>2244</v>
      </c>
    </row>
    <row r="2245" customFormat="false" ht="15.75" hidden="false" customHeight="false" outlineLevel="0" collapsed="false">
      <c r="D2245" s="240" t="n">
        <v>2245</v>
      </c>
    </row>
    <row r="2246" customFormat="false" ht="15.75" hidden="false" customHeight="false" outlineLevel="0" collapsed="false">
      <c r="D2246" s="240" t="n">
        <v>2246</v>
      </c>
    </row>
    <row r="2247" customFormat="false" ht="15.75" hidden="false" customHeight="false" outlineLevel="0" collapsed="false">
      <c r="D2247" s="240" t="n">
        <v>2247</v>
      </c>
    </row>
    <row r="2248" customFormat="false" ht="15.75" hidden="false" customHeight="false" outlineLevel="0" collapsed="false">
      <c r="D2248" s="240" t="n">
        <v>2248</v>
      </c>
    </row>
    <row r="2249" customFormat="false" ht="15.75" hidden="false" customHeight="false" outlineLevel="0" collapsed="false">
      <c r="D2249" s="240" t="n">
        <v>2249</v>
      </c>
    </row>
    <row r="2250" customFormat="false" ht="15.75" hidden="false" customHeight="false" outlineLevel="0" collapsed="false">
      <c r="D2250" s="240" t="n">
        <v>2250</v>
      </c>
    </row>
    <row r="2251" customFormat="false" ht="15.75" hidden="false" customHeight="false" outlineLevel="0" collapsed="false">
      <c r="D2251" s="240" t="n">
        <v>2251</v>
      </c>
    </row>
    <row r="2252" customFormat="false" ht="15.75" hidden="false" customHeight="false" outlineLevel="0" collapsed="false">
      <c r="D2252" s="240" t="n">
        <v>2252</v>
      </c>
    </row>
    <row r="2253" customFormat="false" ht="15.75" hidden="false" customHeight="false" outlineLevel="0" collapsed="false">
      <c r="D2253" s="240" t="n">
        <v>2253</v>
      </c>
    </row>
    <row r="2254" customFormat="false" ht="15.75" hidden="false" customHeight="false" outlineLevel="0" collapsed="false">
      <c r="D2254" s="240" t="n">
        <v>2254</v>
      </c>
    </row>
    <row r="2255" customFormat="false" ht="15.75" hidden="false" customHeight="false" outlineLevel="0" collapsed="false">
      <c r="D2255" s="240" t="n">
        <v>2255</v>
      </c>
    </row>
    <row r="2256" customFormat="false" ht="15.75" hidden="false" customHeight="false" outlineLevel="0" collapsed="false">
      <c r="D2256" s="240" t="n">
        <v>2256</v>
      </c>
    </row>
    <row r="2257" customFormat="false" ht="15.75" hidden="false" customHeight="false" outlineLevel="0" collapsed="false">
      <c r="D2257" s="240" t="n">
        <v>2257</v>
      </c>
    </row>
    <row r="2258" customFormat="false" ht="15.75" hidden="false" customHeight="false" outlineLevel="0" collapsed="false">
      <c r="D2258" s="240" t="n">
        <v>2258</v>
      </c>
    </row>
    <row r="2259" customFormat="false" ht="15.75" hidden="false" customHeight="false" outlineLevel="0" collapsed="false">
      <c r="D2259" s="240" t="n">
        <v>2259</v>
      </c>
    </row>
    <row r="2260" customFormat="false" ht="15.75" hidden="false" customHeight="false" outlineLevel="0" collapsed="false">
      <c r="D2260" s="240" t="n">
        <v>2260</v>
      </c>
    </row>
    <row r="2261" customFormat="false" ht="15.75" hidden="false" customHeight="false" outlineLevel="0" collapsed="false">
      <c r="D2261" s="240" t="n">
        <v>2261</v>
      </c>
    </row>
    <row r="2262" customFormat="false" ht="15.75" hidden="false" customHeight="false" outlineLevel="0" collapsed="false">
      <c r="D2262" s="240" t="n">
        <v>2262</v>
      </c>
    </row>
    <row r="2263" customFormat="false" ht="15.75" hidden="false" customHeight="false" outlineLevel="0" collapsed="false">
      <c r="D2263" s="240" t="n">
        <v>2263</v>
      </c>
    </row>
    <row r="2264" customFormat="false" ht="15.75" hidden="false" customHeight="false" outlineLevel="0" collapsed="false">
      <c r="D2264" s="240" t="n">
        <v>2264</v>
      </c>
    </row>
    <row r="2265" customFormat="false" ht="15.75" hidden="false" customHeight="false" outlineLevel="0" collapsed="false">
      <c r="D2265" s="240" t="n">
        <v>2265</v>
      </c>
    </row>
    <row r="2266" customFormat="false" ht="15.75" hidden="false" customHeight="false" outlineLevel="0" collapsed="false">
      <c r="D2266" s="240" t="n">
        <v>2266</v>
      </c>
    </row>
    <row r="2267" customFormat="false" ht="15.75" hidden="false" customHeight="false" outlineLevel="0" collapsed="false">
      <c r="D2267" s="240" t="n">
        <v>2267</v>
      </c>
    </row>
    <row r="2268" customFormat="false" ht="15.75" hidden="false" customHeight="false" outlineLevel="0" collapsed="false">
      <c r="D2268" s="240" t="n">
        <v>2268</v>
      </c>
    </row>
    <row r="2269" customFormat="false" ht="15.75" hidden="false" customHeight="false" outlineLevel="0" collapsed="false">
      <c r="D2269" s="240" t="n">
        <v>2269</v>
      </c>
    </row>
    <row r="2270" customFormat="false" ht="15.75" hidden="false" customHeight="false" outlineLevel="0" collapsed="false">
      <c r="D2270" s="240" t="n">
        <v>2270</v>
      </c>
    </row>
    <row r="2271" customFormat="false" ht="15.75" hidden="false" customHeight="false" outlineLevel="0" collapsed="false">
      <c r="D2271" s="240" t="n">
        <v>2271</v>
      </c>
    </row>
    <row r="2272" customFormat="false" ht="15.75" hidden="false" customHeight="false" outlineLevel="0" collapsed="false">
      <c r="D2272" s="240" t="n">
        <v>2272</v>
      </c>
    </row>
    <row r="2273" customFormat="false" ht="15.75" hidden="false" customHeight="false" outlineLevel="0" collapsed="false">
      <c r="D2273" s="240" t="n">
        <v>2273</v>
      </c>
    </row>
    <row r="2274" customFormat="false" ht="15.75" hidden="false" customHeight="false" outlineLevel="0" collapsed="false">
      <c r="D2274" s="240" t="n">
        <v>2274</v>
      </c>
    </row>
    <row r="2275" customFormat="false" ht="15.75" hidden="false" customHeight="false" outlineLevel="0" collapsed="false">
      <c r="D2275" s="240" t="n">
        <v>2275</v>
      </c>
    </row>
    <row r="2276" customFormat="false" ht="15.75" hidden="false" customHeight="false" outlineLevel="0" collapsed="false">
      <c r="D2276" s="240" t="n">
        <v>2276</v>
      </c>
    </row>
    <row r="2277" customFormat="false" ht="15.75" hidden="false" customHeight="false" outlineLevel="0" collapsed="false">
      <c r="D2277" s="240" t="n">
        <v>2277</v>
      </c>
    </row>
    <row r="2278" customFormat="false" ht="15.75" hidden="false" customHeight="false" outlineLevel="0" collapsed="false">
      <c r="D2278" s="240" t="n">
        <v>2278</v>
      </c>
    </row>
    <row r="2279" customFormat="false" ht="15.75" hidden="false" customHeight="false" outlineLevel="0" collapsed="false">
      <c r="D2279" s="240" t="n">
        <v>2279</v>
      </c>
    </row>
    <row r="2280" customFormat="false" ht="15.75" hidden="false" customHeight="false" outlineLevel="0" collapsed="false">
      <c r="D2280" s="240" t="n">
        <v>2280</v>
      </c>
    </row>
    <row r="2281" customFormat="false" ht="15.75" hidden="false" customHeight="false" outlineLevel="0" collapsed="false">
      <c r="D2281" s="240" t="n">
        <v>2281</v>
      </c>
    </row>
    <row r="2282" customFormat="false" ht="15.75" hidden="false" customHeight="false" outlineLevel="0" collapsed="false">
      <c r="D2282" s="240" t="n">
        <v>2282</v>
      </c>
    </row>
    <row r="2283" customFormat="false" ht="15.75" hidden="false" customHeight="false" outlineLevel="0" collapsed="false">
      <c r="D2283" s="240" t="n">
        <v>2283</v>
      </c>
    </row>
    <row r="2284" customFormat="false" ht="15.75" hidden="false" customHeight="false" outlineLevel="0" collapsed="false">
      <c r="D2284" s="240" t="n">
        <v>2284</v>
      </c>
    </row>
    <row r="2285" customFormat="false" ht="15.75" hidden="false" customHeight="false" outlineLevel="0" collapsed="false">
      <c r="D2285" s="240" t="n">
        <v>2285</v>
      </c>
    </row>
    <row r="2286" customFormat="false" ht="15.75" hidden="false" customHeight="false" outlineLevel="0" collapsed="false">
      <c r="D2286" s="240" t="n">
        <v>2286</v>
      </c>
    </row>
    <row r="2287" customFormat="false" ht="15.75" hidden="false" customHeight="false" outlineLevel="0" collapsed="false">
      <c r="D2287" s="240" t="n">
        <v>2287</v>
      </c>
    </row>
    <row r="2288" customFormat="false" ht="15.75" hidden="false" customHeight="false" outlineLevel="0" collapsed="false">
      <c r="D2288" s="240" t="n">
        <v>2288</v>
      </c>
    </row>
    <row r="2289" customFormat="false" ht="15.75" hidden="false" customHeight="false" outlineLevel="0" collapsed="false">
      <c r="D2289" s="240" t="n">
        <v>2289</v>
      </c>
    </row>
    <row r="2290" customFormat="false" ht="15.75" hidden="false" customHeight="false" outlineLevel="0" collapsed="false">
      <c r="D2290" s="240" t="n">
        <v>2290</v>
      </c>
    </row>
    <row r="2291" customFormat="false" ht="15.75" hidden="false" customHeight="false" outlineLevel="0" collapsed="false">
      <c r="D2291" s="240" t="n">
        <v>2291</v>
      </c>
    </row>
    <row r="2292" customFormat="false" ht="15.75" hidden="false" customHeight="false" outlineLevel="0" collapsed="false">
      <c r="D2292" s="240" t="n">
        <v>2292</v>
      </c>
    </row>
    <row r="2293" customFormat="false" ht="15.75" hidden="false" customHeight="false" outlineLevel="0" collapsed="false">
      <c r="D2293" s="240" t="n">
        <v>2293</v>
      </c>
    </row>
    <row r="2294" customFormat="false" ht="15.75" hidden="false" customHeight="false" outlineLevel="0" collapsed="false">
      <c r="D2294" s="240" t="n">
        <v>2294</v>
      </c>
    </row>
    <row r="2295" customFormat="false" ht="15.75" hidden="false" customHeight="false" outlineLevel="0" collapsed="false">
      <c r="D2295" s="240" t="n">
        <v>2295</v>
      </c>
    </row>
    <row r="2296" customFormat="false" ht="15.75" hidden="false" customHeight="false" outlineLevel="0" collapsed="false">
      <c r="D2296" s="240" t="n">
        <v>2296</v>
      </c>
    </row>
    <row r="2297" customFormat="false" ht="15.75" hidden="false" customHeight="false" outlineLevel="0" collapsed="false">
      <c r="D2297" s="240" t="n">
        <v>2297</v>
      </c>
    </row>
    <row r="2298" customFormat="false" ht="15.75" hidden="false" customHeight="false" outlineLevel="0" collapsed="false">
      <c r="D2298" s="240" t="n">
        <v>2298</v>
      </c>
    </row>
    <row r="2299" customFormat="false" ht="15.75" hidden="false" customHeight="false" outlineLevel="0" collapsed="false">
      <c r="D2299" s="240" t="n">
        <v>2299</v>
      </c>
    </row>
    <row r="2300" customFormat="false" ht="15.75" hidden="false" customHeight="false" outlineLevel="0" collapsed="false">
      <c r="D2300" s="240" t="n">
        <v>2300</v>
      </c>
    </row>
    <row r="2301" customFormat="false" ht="15.75" hidden="false" customHeight="false" outlineLevel="0" collapsed="false">
      <c r="D2301" s="240" t="n">
        <v>2301</v>
      </c>
    </row>
    <row r="2302" customFormat="false" ht="15.75" hidden="false" customHeight="false" outlineLevel="0" collapsed="false">
      <c r="D2302" s="240" t="n">
        <v>2302</v>
      </c>
    </row>
    <row r="2303" customFormat="false" ht="15.75" hidden="false" customHeight="false" outlineLevel="0" collapsed="false">
      <c r="D2303" s="240" t="n">
        <v>2303</v>
      </c>
    </row>
    <row r="2304" customFormat="false" ht="15.75" hidden="false" customHeight="false" outlineLevel="0" collapsed="false">
      <c r="D2304" s="240" t="n">
        <v>2304</v>
      </c>
    </row>
    <row r="2305" customFormat="false" ht="15.75" hidden="false" customHeight="false" outlineLevel="0" collapsed="false">
      <c r="D2305" s="240" t="n">
        <v>2305</v>
      </c>
    </row>
    <row r="2306" customFormat="false" ht="15.75" hidden="false" customHeight="false" outlineLevel="0" collapsed="false">
      <c r="D2306" s="240" t="n">
        <v>2306</v>
      </c>
    </row>
    <row r="2307" customFormat="false" ht="15.75" hidden="false" customHeight="false" outlineLevel="0" collapsed="false">
      <c r="D2307" s="240" t="n">
        <v>2307</v>
      </c>
    </row>
    <row r="2308" customFormat="false" ht="15.75" hidden="false" customHeight="false" outlineLevel="0" collapsed="false">
      <c r="D2308" s="240" t="n">
        <v>2308</v>
      </c>
    </row>
    <row r="2309" customFormat="false" ht="15.75" hidden="false" customHeight="false" outlineLevel="0" collapsed="false">
      <c r="D2309" s="240" t="n">
        <v>2309</v>
      </c>
    </row>
    <row r="2310" customFormat="false" ht="15.75" hidden="false" customHeight="false" outlineLevel="0" collapsed="false">
      <c r="D2310" s="240" t="n">
        <v>2310</v>
      </c>
    </row>
    <row r="2311" customFormat="false" ht="15.75" hidden="false" customHeight="false" outlineLevel="0" collapsed="false">
      <c r="D2311" s="240" t="n">
        <v>2311</v>
      </c>
    </row>
    <row r="2312" customFormat="false" ht="15.75" hidden="false" customHeight="false" outlineLevel="0" collapsed="false">
      <c r="D2312" s="240" t="n">
        <v>2312</v>
      </c>
    </row>
    <row r="2313" customFormat="false" ht="15.75" hidden="false" customHeight="false" outlineLevel="0" collapsed="false">
      <c r="D2313" s="240" t="n">
        <v>2313</v>
      </c>
    </row>
    <row r="2314" customFormat="false" ht="15.75" hidden="false" customHeight="false" outlineLevel="0" collapsed="false">
      <c r="D2314" s="240" t="n">
        <v>2314</v>
      </c>
    </row>
    <row r="2315" customFormat="false" ht="15.75" hidden="false" customHeight="false" outlineLevel="0" collapsed="false">
      <c r="D2315" s="240" t="n">
        <v>2315</v>
      </c>
    </row>
    <row r="2316" customFormat="false" ht="15.75" hidden="false" customHeight="false" outlineLevel="0" collapsed="false">
      <c r="D2316" s="240" t="n">
        <v>2316</v>
      </c>
    </row>
    <row r="2317" customFormat="false" ht="15.75" hidden="false" customHeight="false" outlineLevel="0" collapsed="false">
      <c r="D2317" s="240" t="n">
        <v>2317</v>
      </c>
    </row>
    <row r="2318" customFormat="false" ht="15.75" hidden="false" customHeight="false" outlineLevel="0" collapsed="false">
      <c r="D2318" s="240" t="n">
        <v>2318</v>
      </c>
    </row>
    <row r="2319" customFormat="false" ht="15.75" hidden="false" customHeight="false" outlineLevel="0" collapsed="false">
      <c r="D2319" s="240" t="n">
        <v>2319</v>
      </c>
    </row>
    <row r="2320" customFormat="false" ht="15.75" hidden="false" customHeight="false" outlineLevel="0" collapsed="false">
      <c r="D2320" s="240" t="n">
        <v>2320</v>
      </c>
    </row>
    <row r="2321" customFormat="false" ht="15.75" hidden="false" customHeight="false" outlineLevel="0" collapsed="false">
      <c r="D2321" s="240" t="n">
        <v>2321</v>
      </c>
    </row>
    <row r="2322" customFormat="false" ht="15.75" hidden="false" customHeight="false" outlineLevel="0" collapsed="false">
      <c r="D2322" s="240" t="n">
        <v>2322</v>
      </c>
    </row>
    <row r="2323" customFormat="false" ht="15.75" hidden="false" customHeight="false" outlineLevel="0" collapsed="false">
      <c r="D2323" s="240" t="n">
        <v>2323</v>
      </c>
    </row>
    <row r="2324" customFormat="false" ht="15.75" hidden="false" customHeight="false" outlineLevel="0" collapsed="false">
      <c r="D2324" s="240" t="n">
        <v>2324</v>
      </c>
    </row>
    <row r="2325" customFormat="false" ht="15.75" hidden="false" customHeight="false" outlineLevel="0" collapsed="false">
      <c r="D2325" s="240" t="n">
        <v>2325</v>
      </c>
    </row>
    <row r="2326" customFormat="false" ht="15.75" hidden="false" customHeight="false" outlineLevel="0" collapsed="false">
      <c r="D2326" s="240" t="n">
        <v>2326</v>
      </c>
    </row>
    <row r="2327" customFormat="false" ht="15.75" hidden="false" customHeight="false" outlineLevel="0" collapsed="false">
      <c r="D2327" s="240" t="n">
        <v>2327</v>
      </c>
    </row>
    <row r="2328" customFormat="false" ht="15.75" hidden="false" customHeight="false" outlineLevel="0" collapsed="false">
      <c r="D2328" s="240" t="n">
        <v>2328</v>
      </c>
    </row>
    <row r="2329" customFormat="false" ht="15.75" hidden="false" customHeight="false" outlineLevel="0" collapsed="false">
      <c r="D2329" s="240" t="n">
        <v>2329</v>
      </c>
    </row>
    <row r="2330" customFormat="false" ht="15.75" hidden="false" customHeight="false" outlineLevel="0" collapsed="false">
      <c r="D2330" s="240" t="n">
        <v>2330</v>
      </c>
    </row>
    <row r="2331" customFormat="false" ht="15.75" hidden="false" customHeight="false" outlineLevel="0" collapsed="false">
      <c r="D2331" s="240" t="n">
        <v>2331</v>
      </c>
    </row>
    <row r="2332" customFormat="false" ht="15.75" hidden="false" customHeight="false" outlineLevel="0" collapsed="false">
      <c r="D2332" s="240" t="n">
        <v>2332</v>
      </c>
    </row>
    <row r="2333" customFormat="false" ht="15.75" hidden="false" customHeight="false" outlineLevel="0" collapsed="false">
      <c r="D2333" s="240" t="n">
        <v>2333</v>
      </c>
    </row>
    <row r="2334" customFormat="false" ht="15.75" hidden="false" customHeight="false" outlineLevel="0" collapsed="false">
      <c r="D2334" s="240" t="n">
        <v>2334</v>
      </c>
    </row>
    <row r="2335" customFormat="false" ht="15.75" hidden="false" customHeight="false" outlineLevel="0" collapsed="false">
      <c r="D2335" s="240" t="n">
        <v>2335</v>
      </c>
    </row>
    <row r="2336" customFormat="false" ht="15.75" hidden="false" customHeight="false" outlineLevel="0" collapsed="false">
      <c r="D2336" s="240" t="n">
        <v>2336</v>
      </c>
    </row>
    <row r="2337" customFormat="false" ht="15.75" hidden="false" customHeight="false" outlineLevel="0" collapsed="false">
      <c r="D2337" s="240" t="n">
        <v>2337</v>
      </c>
    </row>
    <row r="2338" customFormat="false" ht="15.75" hidden="false" customHeight="false" outlineLevel="0" collapsed="false">
      <c r="D2338" s="240" t="n">
        <v>2338</v>
      </c>
    </row>
    <row r="2339" customFormat="false" ht="15.75" hidden="false" customHeight="false" outlineLevel="0" collapsed="false">
      <c r="D2339" s="240" t="n">
        <v>2339</v>
      </c>
    </row>
    <row r="2340" customFormat="false" ht="15.75" hidden="false" customHeight="false" outlineLevel="0" collapsed="false">
      <c r="D2340" s="240" t="n">
        <v>2340</v>
      </c>
    </row>
    <row r="2341" customFormat="false" ht="15.75" hidden="false" customHeight="false" outlineLevel="0" collapsed="false">
      <c r="D2341" s="240" t="n">
        <v>2341</v>
      </c>
    </row>
    <row r="2342" customFormat="false" ht="15.75" hidden="false" customHeight="false" outlineLevel="0" collapsed="false">
      <c r="D2342" s="240" t="n">
        <v>2342</v>
      </c>
    </row>
    <row r="2343" customFormat="false" ht="15.75" hidden="false" customHeight="false" outlineLevel="0" collapsed="false">
      <c r="D2343" s="240" t="n">
        <v>2343</v>
      </c>
    </row>
    <row r="2344" customFormat="false" ht="15.75" hidden="false" customHeight="false" outlineLevel="0" collapsed="false">
      <c r="D2344" s="240" t="n">
        <v>2344</v>
      </c>
    </row>
    <row r="2345" customFormat="false" ht="15.75" hidden="false" customHeight="false" outlineLevel="0" collapsed="false">
      <c r="D2345" s="240" t="n">
        <v>2345</v>
      </c>
    </row>
    <row r="2346" customFormat="false" ht="15.75" hidden="false" customHeight="false" outlineLevel="0" collapsed="false">
      <c r="D2346" s="240" t="n">
        <v>2346</v>
      </c>
    </row>
    <row r="2347" customFormat="false" ht="15.75" hidden="false" customHeight="false" outlineLevel="0" collapsed="false">
      <c r="D2347" s="240" t="n">
        <v>2347</v>
      </c>
    </row>
    <row r="2348" customFormat="false" ht="15.75" hidden="false" customHeight="false" outlineLevel="0" collapsed="false">
      <c r="D2348" s="240" t="n">
        <v>2348</v>
      </c>
    </row>
    <row r="2349" customFormat="false" ht="15.75" hidden="false" customHeight="false" outlineLevel="0" collapsed="false">
      <c r="D2349" s="240" t="n">
        <v>2349</v>
      </c>
    </row>
    <row r="2350" customFormat="false" ht="15.75" hidden="false" customHeight="false" outlineLevel="0" collapsed="false">
      <c r="D2350" s="240" t="n">
        <v>2350</v>
      </c>
    </row>
    <row r="2351" customFormat="false" ht="15.75" hidden="false" customHeight="false" outlineLevel="0" collapsed="false">
      <c r="D2351" s="240" t="n">
        <v>2351</v>
      </c>
    </row>
    <row r="2352" customFormat="false" ht="15.75" hidden="false" customHeight="false" outlineLevel="0" collapsed="false">
      <c r="D2352" s="240" t="n">
        <v>2352</v>
      </c>
    </row>
    <row r="2353" customFormat="false" ht="15.75" hidden="false" customHeight="false" outlineLevel="0" collapsed="false">
      <c r="D2353" s="240" t="n">
        <v>2353</v>
      </c>
    </row>
    <row r="2354" customFormat="false" ht="15.75" hidden="false" customHeight="false" outlineLevel="0" collapsed="false">
      <c r="D2354" s="240" t="n">
        <v>2354</v>
      </c>
    </row>
    <row r="2355" customFormat="false" ht="15.75" hidden="false" customHeight="false" outlineLevel="0" collapsed="false">
      <c r="D2355" s="240" t="n">
        <v>2355</v>
      </c>
    </row>
    <row r="2356" customFormat="false" ht="15.75" hidden="false" customHeight="false" outlineLevel="0" collapsed="false">
      <c r="D2356" s="240" t="n">
        <v>2356</v>
      </c>
    </row>
    <row r="2357" customFormat="false" ht="15.75" hidden="false" customHeight="false" outlineLevel="0" collapsed="false">
      <c r="D2357" s="240" t="n">
        <v>2357</v>
      </c>
    </row>
    <row r="2358" customFormat="false" ht="15.75" hidden="false" customHeight="false" outlineLevel="0" collapsed="false">
      <c r="D2358" s="240" t="n">
        <v>2358</v>
      </c>
    </row>
    <row r="2359" customFormat="false" ht="15.75" hidden="false" customHeight="false" outlineLevel="0" collapsed="false">
      <c r="D2359" s="240" t="n">
        <v>2359</v>
      </c>
    </row>
    <row r="2360" customFormat="false" ht="15.75" hidden="false" customHeight="false" outlineLevel="0" collapsed="false">
      <c r="D2360" s="240" t="n">
        <v>2360</v>
      </c>
    </row>
    <row r="2361" customFormat="false" ht="15.75" hidden="false" customHeight="false" outlineLevel="0" collapsed="false">
      <c r="D2361" s="240" t="n">
        <v>2361</v>
      </c>
    </row>
    <row r="2362" customFormat="false" ht="15.75" hidden="false" customHeight="false" outlineLevel="0" collapsed="false">
      <c r="D2362" s="240" t="n">
        <v>2362</v>
      </c>
    </row>
    <row r="2363" customFormat="false" ht="15.75" hidden="false" customHeight="false" outlineLevel="0" collapsed="false">
      <c r="D2363" s="240" t="n">
        <v>2363</v>
      </c>
    </row>
    <row r="2364" customFormat="false" ht="15.75" hidden="false" customHeight="false" outlineLevel="0" collapsed="false">
      <c r="D2364" s="240" t="n">
        <v>2364</v>
      </c>
    </row>
    <row r="2365" customFormat="false" ht="15.75" hidden="false" customHeight="false" outlineLevel="0" collapsed="false">
      <c r="D2365" s="240" t="n">
        <v>2365</v>
      </c>
    </row>
    <row r="2366" customFormat="false" ht="15.75" hidden="false" customHeight="false" outlineLevel="0" collapsed="false">
      <c r="D2366" s="240" t="n">
        <v>2366</v>
      </c>
    </row>
    <row r="2367" customFormat="false" ht="15.75" hidden="false" customHeight="false" outlineLevel="0" collapsed="false">
      <c r="D2367" s="240" t="n">
        <v>2367</v>
      </c>
    </row>
    <row r="2368" customFormat="false" ht="15.75" hidden="false" customHeight="false" outlineLevel="0" collapsed="false">
      <c r="D2368" s="240" t="n">
        <v>2368</v>
      </c>
    </row>
    <row r="2369" customFormat="false" ht="15.75" hidden="false" customHeight="false" outlineLevel="0" collapsed="false">
      <c r="D2369" s="240" t="n">
        <v>2369</v>
      </c>
    </row>
    <row r="2370" customFormat="false" ht="15.75" hidden="false" customHeight="false" outlineLevel="0" collapsed="false">
      <c r="D2370" s="240" t="n">
        <v>2370</v>
      </c>
    </row>
    <row r="2371" customFormat="false" ht="15.75" hidden="false" customHeight="false" outlineLevel="0" collapsed="false">
      <c r="D2371" s="240" t="n">
        <v>2371</v>
      </c>
    </row>
    <row r="2372" customFormat="false" ht="15.75" hidden="false" customHeight="false" outlineLevel="0" collapsed="false">
      <c r="D2372" s="240" t="n">
        <v>2372</v>
      </c>
    </row>
    <row r="2373" customFormat="false" ht="15.75" hidden="false" customHeight="false" outlineLevel="0" collapsed="false">
      <c r="D2373" s="240" t="n">
        <v>2373</v>
      </c>
    </row>
    <row r="2374" customFormat="false" ht="15.75" hidden="false" customHeight="false" outlineLevel="0" collapsed="false">
      <c r="D2374" s="240" t="n">
        <v>2374</v>
      </c>
    </row>
    <row r="2375" customFormat="false" ht="15.75" hidden="false" customHeight="false" outlineLevel="0" collapsed="false">
      <c r="D2375" s="240" t="n">
        <v>2375</v>
      </c>
    </row>
    <row r="2376" customFormat="false" ht="15.75" hidden="false" customHeight="false" outlineLevel="0" collapsed="false">
      <c r="D2376" s="240" t="n">
        <v>2376</v>
      </c>
    </row>
    <row r="2377" customFormat="false" ht="15.75" hidden="false" customHeight="false" outlineLevel="0" collapsed="false">
      <c r="D2377" s="240" t="n">
        <v>2377</v>
      </c>
    </row>
    <row r="2378" customFormat="false" ht="15.75" hidden="false" customHeight="false" outlineLevel="0" collapsed="false">
      <c r="D2378" s="240" t="n">
        <v>2378</v>
      </c>
    </row>
    <row r="2379" customFormat="false" ht="15.75" hidden="false" customHeight="false" outlineLevel="0" collapsed="false">
      <c r="D2379" s="240" t="n">
        <v>2379</v>
      </c>
    </row>
    <row r="2380" customFormat="false" ht="15.75" hidden="false" customHeight="false" outlineLevel="0" collapsed="false">
      <c r="D2380" s="240" t="n">
        <v>2380</v>
      </c>
    </row>
    <row r="2381" customFormat="false" ht="15.75" hidden="false" customHeight="false" outlineLevel="0" collapsed="false">
      <c r="D2381" s="240" t="n">
        <v>2381</v>
      </c>
    </row>
    <row r="2382" customFormat="false" ht="15.75" hidden="false" customHeight="false" outlineLevel="0" collapsed="false">
      <c r="D2382" s="240" t="n">
        <v>2382</v>
      </c>
    </row>
    <row r="2383" customFormat="false" ht="15.75" hidden="false" customHeight="false" outlineLevel="0" collapsed="false">
      <c r="D2383" s="240" t="n">
        <v>2383</v>
      </c>
    </row>
    <row r="2384" customFormat="false" ht="15.75" hidden="false" customHeight="false" outlineLevel="0" collapsed="false">
      <c r="D2384" s="240" t="n">
        <v>2384</v>
      </c>
    </row>
    <row r="2385" customFormat="false" ht="15.75" hidden="false" customHeight="false" outlineLevel="0" collapsed="false">
      <c r="D2385" s="240" t="n">
        <v>2385</v>
      </c>
    </row>
    <row r="2386" customFormat="false" ht="15.75" hidden="false" customHeight="false" outlineLevel="0" collapsed="false">
      <c r="D2386" s="240" t="n">
        <v>2386</v>
      </c>
    </row>
    <row r="2387" customFormat="false" ht="15.75" hidden="false" customHeight="false" outlineLevel="0" collapsed="false">
      <c r="D2387" s="240" t="n">
        <v>2387</v>
      </c>
    </row>
    <row r="2388" customFormat="false" ht="15.75" hidden="false" customHeight="false" outlineLevel="0" collapsed="false">
      <c r="D2388" s="240" t="n">
        <v>2388</v>
      </c>
    </row>
    <row r="2389" customFormat="false" ht="15.75" hidden="false" customHeight="false" outlineLevel="0" collapsed="false">
      <c r="D2389" s="240" t="n">
        <v>2389</v>
      </c>
    </row>
    <row r="2390" customFormat="false" ht="15.75" hidden="false" customHeight="false" outlineLevel="0" collapsed="false">
      <c r="D2390" s="240" t="n">
        <v>2390</v>
      </c>
    </row>
    <row r="2391" customFormat="false" ht="15.75" hidden="false" customHeight="false" outlineLevel="0" collapsed="false">
      <c r="D2391" s="240" t="n">
        <v>2391</v>
      </c>
    </row>
    <row r="2392" customFormat="false" ht="15.75" hidden="false" customHeight="false" outlineLevel="0" collapsed="false">
      <c r="D2392" s="240" t="n">
        <v>2392</v>
      </c>
    </row>
    <row r="2393" customFormat="false" ht="15.75" hidden="false" customHeight="false" outlineLevel="0" collapsed="false">
      <c r="D2393" s="240" t="n">
        <v>2393</v>
      </c>
    </row>
    <row r="2394" customFormat="false" ht="15.75" hidden="false" customHeight="false" outlineLevel="0" collapsed="false">
      <c r="D2394" s="240" t="n">
        <v>2394</v>
      </c>
    </row>
    <row r="2395" customFormat="false" ht="15.75" hidden="false" customHeight="false" outlineLevel="0" collapsed="false">
      <c r="D2395" s="240" t="n">
        <v>2395</v>
      </c>
    </row>
    <row r="2396" customFormat="false" ht="15.75" hidden="false" customHeight="false" outlineLevel="0" collapsed="false">
      <c r="D2396" s="240" t="n">
        <v>2396</v>
      </c>
    </row>
    <row r="2397" customFormat="false" ht="15.75" hidden="false" customHeight="false" outlineLevel="0" collapsed="false">
      <c r="D2397" s="240" t="n">
        <v>2397</v>
      </c>
    </row>
    <row r="2398" customFormat="false" ht="15.75" hidden="false" customHeight="false" outlineLevel="0" collapsed="false">
      <c r="D2398" s="240" t="n">
        <v>2398</v>
      </c>
    </row>
    <row r="2399" customFormat="false" ht="15.75" hidden="false" customHeight="false" outlineLevel="0" collapsed="false">
      <c r="D2399" s="240" t="n">
        <v>2399</v>
      </c>
    </row>
    <row r="2400" customFormat="false" ht="15.75" hidden="false" customHeight="false" outlineLevel="0" collapsed="false">
      <c r="D2400" s="240" t="n">
        <v>2400</v>
      </c>
    </row>
    <row r="2401" customFormat="false" ht="15.75" hidden="false" customHeight="false" outlineLevel="0" collapsed="false">
      <c r="D2401" s="240" t="n">
        <v>2401</v>
      </c>
    </row>
    <row r="2402" customFormat="false" ht="15.75" hidden="false" customHeight="false" outlineLevel="0" collapsed="false">
      <c r="D2402" s="240" t="n">
        <v>2402</v>
      </c>
    </row>
    <row r="2403" customFormat="false" ht="15.75" hidden="false" customHeight="false" outlineLevel="0" collapsed="false">
      <c r="D2403" s="240" t="n">
        <v>2403</v>
      </c>
    </row>
    <row r="2404" customFormat="false" ht="15.75" hidden="false" customHeight="false" outlineLevel="0" collapsed="false">
      <c r="D2404" s="240" t="n">
        <v>2404</v>
      </c>
    </row>
    <row r="2405" customFormat="false" ht="15.75" hidden="false" customHeight="false" outlineLevel="0" collapsed="false">
      <c r="D2405" s="240" t="n">
        <v>2405</v>
      </c>
    </row>
    <row r="2406" customFormat="false" ht="15.75" hidden="false" customHeight="false" outlineLevel="0" collapsed="false">
      <c r="D2406" s="240" t="n">
        <v>2406</v>
      </c>
    </row>
    <row r="2407" customFormat="false" ht="15.75" hidden="false" customHeight="false" outlineLevel="0" collapsed="false">
      <c r="D2407" s="240" t="n">
        <v>2407</v>
      </c>
    </row>
    <row r="2408" customFormat="false" ht="15.75" hidden="false" customHeight="false" outlineLevel="0" collapsed="false">
      <c r="D2408" s="240" t="n">
        <v>2408</v>
      </c>
    </row>
    <row r="2409" customFormat="false" ht="15.75" hidden="false" customHeight="false" outlineLevel="0" collapsed="false">
      <c r="D2409" s="240" t="n">
        <v>2409</v>
      </c>
    </row>
    <row r="2410" customFormat="false" ht="15.75" hidden="false" customHeight="false" outlineLevel="0" collapsed="false">
      <c r="D2410" s="240" t="n">
        <v>2410</v>
      </c>
    </row>
    <row r="2411" customFormat="false" ht="15.75" hidden="false" customHeight="false" outlineLevel="0" collapsed="false">
      <c r="D2411" s="240" t="n">
        <v>2411</v>
      </c>
    </row>
    <row r="2412" customFormat="false" ht="15.75" hidden="false" customHeight="false" outlineLevel="0" collapsed="false">
      <c r="D2412" s="240" t="n">
        <v>2412</v>
      </c>
    </row>
    <row r="2413" customFormat="false" ht="15.75" hidden="false" customHeight="false" outlineLevel="0" collapsed="false">
      <c r="D2413" s="240" t="n">
        <v>2413</v>
      </c>
    </row>
    <row r="2414" customFormat="false" ht="15.75" hidden="false" customHeight="false" outlineLevel="0" collapsed="false">
      <c r="D2414" s="240" t="n">
        <v>2414</v>
      </c>
    </row>
    <row r="2415" customFormat="false" ht="15.75" hidden="false" customHeight="false" outlineLevel="0" collapsed="false">
      <c r="D2415" s="240" t="n">
        <v>2415</v>
      </c>
    </row>
    <row r="2416" customFormat="false" ht="15.75" hidden="false" customHeight="false" outlineLevel="0" collapsed="false">
      <c r="D2416" s="240" t="n">
        <v>2416</v>
      </c>
    </row>
    <row r="2417" customFormat="false" ht="15.75" hidden="false" customHeight="false" outlineLevel="0" collapsed="false">
      <c r="D2417" s="240" t="n">
        <v>2417</v>
      </c>
    </row>
    <row r="2418" customFormat="false" ht="15.75" hidden="false" customHeight="false" outlineLevel="0" collapsed="false">
      <c r="D2418" s="240" t="n">
        <v>2418</v>
      </c>
    </row>
    <row r="2419" customFormat="false" ht="15.75" hidden="false" customHeight="false" outlineLevel="0" collapsed="false">
      <c r="D2419" s="240" t="n">
        <v>2419</v>
      </c>
    </row>
    <row r="2420" customFormat="false" ht="15.75" hidden="false" customHeight="false" outlineLevel="0" collapsed="false">
      <c r="D2420" s="240" t="n">
        <v>2420</v>
      </c>
    </row>
    <row r="2421" customFormat="false" ht="15.75" hidden="false" customHeight="false" outlineLevel="0" collapsed="false">
      <c r="D2421" s="240" t="n">
        <v>2421</v>
      </c>
    </row>
    <row r="2422" customFormat="false" ht="15.75" hidden="false" customHeight="false" outlineLevel="0" collapsed="false">
      <c r="D2422" s="240" t="n">
        <v>2422</v>
      </c>
    </row>
    <row r="2423" customFormat="false" ht="15.75" hidden="false" customHeight="false" outlineLevel="0" collapsed="false">
      <c r="D2423" s="240" t="n">
        <v>2423</v>
      </c>
    </row>
    <row r="2424" customFormat="false" ht="15.75" hidden="false" customHeight="false" outlineLevel="0" collapsed="false">
      <c r="D2424" s="240" t="n">
        <v>2424</v>
      </c>
    </row>
    <row r="2425" customFormat="false" ht="15.75" hidden="false" customHeight="false" outlineLevel="0" collapsed="false">
      <c r="D2425" s="240" t="n">
        <v>2425</v>
      </c>
    </row>
    <row r="2426" customFormat="false" ht="15.75" hidden="false" customHeight="false" outlineLevel="0" collapsed="false">
      <c r="D2426" s="240" t="n">
        <v>2426</v>
      </c>
    </row>
    <row r="2427" customFormat="false" ht="15.75" hidden="false" customHeight="false" outlineLevel="0" collapsed="false">
      <c r="D2427" s="240" t="n">
        <v>2427</v>
      </c>
    </row>
    <row r="2428" customFormat="false" ht="15.75" hidden="false" customHeight="false" outlineLevel="0" collapsed="false">
      <c r="D2428" s="240" t="n">
        <v>2428</v>
      </c>
    </row>
    <row r="2429" customFormat="false" ht="15.75" hidden="false" customHeight="false" outlineLevel="0" collapsed="false">
      <c r="D2429" s="240" t="n">
        <v>2429</v>
      </c>
    </row>
    <row r="2430" customFormat="false" ht="15.75" hidden="false" customHeight="false" outlineLevel="0" collapsed="false">
      <c r="D2430" s="240" t="n">
        <v>2430</v>
      </c>
    </row>
    <row r="2431" customFormat="false" ht="15.75" hidden="false" customHeight="false" outlineLevel="0" collapsed="false">
      <c r="D2431" s="240" t="n">
        <v>2431</v>
      </c>
    </row>
    <row r="2432" customFormat="false" ht="15.75" hidden="false" customHeight="false" outlineLevel="0" collapsed="false">
      <c r="D2432" s="240" t="n">
        <v>2432</v>
      </c>
    </row>
    <row r="2433" customFormat="false" ht="15.75" hidden="false" customHeight="false" outlineLevel="0" collapsed="false">
      <c r="D2433" s="240" t="n">
        <v>2433</v>
      </c>
    </row>
    <row r="2434" customFormat="false" ht="15.75" hidden="false" customHeight="false" outlineLevel="0" collapsed="false">
      <c r="D2434" s="240" t="n">
        <v>2434</v>
      </c>
    </row>
    <row r="2435" customFormat="false" ht="15.75" hidden="false" customHeight="false" outlineLevel="0" collapsed="false">
      <c r="D2435" s="240" t="n">
        <v>2435</v>
      </c>
    </row>
    <row r="2436" customFormat="false" ht="15.75" hidden="false" customHeight="false" outlineLevel="0" collapsed="false">
      <c r="D2436" s="240" t="n">
        <v>2436</v>
      </c>
    </row>
    <row r="2437" customFormat="false" ht="15.75" hidden="false" customHeight="false" outlineLevel="0" collapsed="false">
      <c r="D2437" s="240" t="n">
        <v>2437</v>
      </c>
    </row>
    <row r="2438" customFormat="false" ht="15.75" hidden="false" customHeight="false" outlineLevel="0" collapsed="false">
      <c r="D2438" s="240" t="n">
        <v>2438</v>
      </c>
    </row>
    <row r="2439" customFormat="false" ht="15.75" hidden="false" customHeight="false" outlineLevel="0" collapsed="false">
      <c r="D2439" s="240" t="n">
        <v>2439</v>
      </c>
    </row>
    <row r="2440" customFormat="false" ht="15.75" hidden="false" customHeight="false" outlineLevel="0" collapsed="false">
      <c r="D2440" s="240" t="n">
        <v>2440</v>
      </c>
    </row>
    <row r="2441" customFormat="false" ht="15.75" hidden="false" customHeight="false" outlineLevel="0" collapsed="false">
      <c r="D2441" s="240" t="n">
        <v>2441</v>
      </c>
    </row>
    <row r="2442" customFormat="false" ht="15.75" hidden="false" customHeight="false" outlineLevel="0" collapsed="false">
      <c r="D2442" s="240" t="n">
        <v>2442</v>
      </c>
    </row>
    <row r="2443" customFormat="false" ht="15.75" hidden="false" customHeight="false" outlineLevel="0" collapsed="false">
      <c r="D2443" s="240" t="n">
        <v>2443</v>
      </c>
    </row>
    <row r="2444" customFormat="false" ht="15.75" hidden="false" customHeight="false" outlineLevel="0" collapsed="false">
      <c r="D2444" s="240" t="n">
        <v>2444</v>
      </c>
    </row>
    <row r="2445" customFormat="false" ht="15.75" hidden="false" customHeight="false" outlineLevel="0" collapsed="false">
      <c r="D2445" s="240" t="n">
        <v>2445</v>
      </c>
    </row>
    <row r="2446" customFormat="false" ht="15.75" hidden="false" customHeight="false" outlineLevel="0" collapsed="false">
      <c r="D2446" s="240" t="n">
        <v>2446</v>
      </c>
    </row>
    <row r="2447" customFormat="false" ht="15.75" hidden="false" customHeight="false" outlineLevel="0" collapsed="false">
      <c r="D2447" s="240" t="n">
        <v>2447</v>
      </c>
    </row>
    <row r="2448" customFormat="false" ht="15.75" hidden="false" customHeight="false" outlineLevel="0" collapsed="false">
      <c r="D2448" s="240" t="n">
        <v>2448</v>
      </c>
    </row>
    <row r="2449" customFormat="false" ht="15.75" hidden="false" customHeight="false" outlineLevel="0" collapsed="false">
      <c r="D2449" s="240" t="n">
        <v>2449</v>
      </c>
    </row>
    <row r="2450" customFormat="false" ht="15.75" hidden="false" customHeight="false" outlineLevel="0" collapsed="false">
      <c r="D2450" s="240" t="n">
        <v>2450</v>
      </c>
    </row>
    <row r="2451" customFormat="false" ht="15.75" hidden="false" customHeight="false" outlineLevel="0" collapsed="false">
      <c r="D2451" s="240" t="n">
        <v>2451</v>
      </c>
    </row>
    <row r="2452" customFormat="false" ht="15.75" hidden="false" customHeight="false" outlineLevel="0" collapsed="false">
      <c r="D2452" s="240" t="n">
        <v>2452</v>
      </c>
    </row>
    <row r="2453" customFormat="false" ht="15.75" hidden="false" customHeight="false" outlineLevel="0" collapsed="false">
      <c r="D2453" s="240" t="n">
        <v>2453</v>
      </c>
    </row>
    <row r="2454" customFormat="false" ht="15.75" hidden="false" customHeight="false" outlineLevel="0" collapsed="false">
      <c r="D2454" s="240" t="n">
        <v>2454</v>
      </c>
    </row>
    <row r="2455" customFormat="false" ht="15.75" hidden="false" customHeight="false" outlineLevel="0" collapsed="false">
      <c r="D2455" s="240" t="n">
        <v>2455</v>
      </c>
    </row>
    <row r="2456" customFormat="false" ht="15.75" hidden="false" customHeight="false" outlineLevel="0" collapsed="false">
      <c r="D2456" s="240" t="n">
        <v>2456</v>
      </c>
    </row>
    <row r="2457" customFormat="false" ht="15.75" hidden="false" customHeight="false" outlineLevel="0" collapsed="false">
      <c r="D2457" s="240" t="n">
        <v>2457</v>
      </c>
    </row>
    <row r="2458" customFormat="false" ht="15.75" hidden="false" customHeight="false" outlineLevel="0" collapsed="false">
      <c r="D2458" s="240" t="n">
        <v>2458</v>
      </c>
    </row>
    <row r="2459" customFormat="false" ht="15.75" hidden="false" customHeight="false" outlineLevel="0" collapsed="false">
      <c r="D2459" s="240" t="n">
        <v>2459</v>
      </c>
    </row>
    <row r="2460" customFormat="false" ht="15.75" hidden="false" customHeight="false" outlineLevel="0" collapsed="false">
      <c r="D2460" s="240" t="n">
        <v>2460</v>
      </c>
    </row>
    <row r="2461" customFormat="false" ht="15.75" hidden="false" customHeight="false" outlineLevel="0" collapsed="false">
      <c r="D2461" s="240" t="n">
        <v>2461</v>
      </c>
    </row>
    <row r="2462" customFormat="false" ht="15.75" hidden="false" customHeight="false" outlineLevel="0" collapsed="false">
      <c r="D2462" s="240" t="n">
        <v>2462</v>
      </c>
    </row>
    <row r="2463" customFormat="false" ht="15.75" hidden="false" customHeight="false" outlineLevel="0" collapsed="false">
      <c r="D2463" s="240" t="n">
        <v>2463</v>
      </c>
    </row>
    <row r="2464" customFormat="false" ht="15.75" hidden="false" customHeight="false" outlineLevel="0" collapsed="false">
      <c r="D2464" s="240" t="n">
        <v>2464</v>
      </c>
    </row>
    <row r="2465" customFormat="false" ht="15.75" hidden="false" customHeight="false" outlineLevel="0" collapsed="false">
      <c r="D2465" s="240" t="n">
        <v>2465</v>
      </c>
    </row>
    <row r="2466" customFormat="false" ht="15.75" hidden="false" customHeight="false" outlineLevel="0" collapsed="false">
      <c r="D2466" s="240" t="n">
        <v>2466</v>
      </c>
    </row>
    <row r="2467" customFormat="false" ht="15.75" hidden="false" customHeight="false" outlineLevel="0" collapsed="false">
      <c r="D2467" s="240" t="n">
        <v>2467</v>
      </c>
    </row>
    <row r="2468" customFormat="false" ht="15.75" hidden="false" customHeight="false" outlineLevel="0" collapsed="false">
      <c r="D2468" s="240" t="n">
        <v>2468</v>
      </c>
    </row>
    <row r="2469" customFormat="false" ht="15.75" hidden="false" customHeight="false" outlineLevel="0" collapsed="false">
      <c r="D2469" s="240" t="n">
        <v>2469</v>
      </c>
    </row>
    <row r="2470" customFormat="false" ht="15.75" hidden="false" customHeight="false" outlineLevel="0" collapsed="false">
      <c r="D2470" s="240" t="n">
        <v>2470</v>
      </c>
    </row>
    <row r="2471" customFormat="false" ht="15.75" hidden="false" customHeight="false" outlineLevel="0" collapsed="false">
      <c r="D2471" s="240" t="n">
        <v>2471</v>
      </c>
    </row>
    <row r="2472" customFormat="false" ht="15.75" hidden="false" customHeight="false" outlineLevel="0" collapsed="false">
      <c r="D2472" s="240" t="n">
        <v>2472</v>
      </c>
    </row>
    <row r="2473" customFormat="false" ht="15.75" hidden="false" customHeight="false" outlineLevel="0" collapsed="false">
      <c r="D2473" s="240" t="n">
        <v>2473</v>
      </c>
    </row>
    <row r="2474" customFormat="false" ht="15.75" hidden="false" customHeight="false" outlineLevel="0" collapsed="false">
      <c r="D2474" s="240" t="n">
        <v>2474</v>
      </c>
    </row>
    <row r="2475" customFormat="false" ht="15.75" hidden="false" customHeight="false" outlineLevel="0" collapsed="false">
      <c r="D2475" s="240" t="n">
        <v>2475</v>
      </c>
    </row>
    <row r="2476" customFormat="false" ht="15.75" hidden="false" customHeight="false" outlineLevel="0" collapsed="false">
      <c r="D2476" s="240" t="n">
        <v>2476</v>
      </c>
    </row>
    <row r="2477" customFormat="false" ht="15.75" hidden="false" customHeight="false" outlineLevel="0" collapsed="false">
      <c r="D2477" s="240" t="n">
        <v>2477</v>
      </c>
    </row>
    <row r="2478" customFormat="false" ht="15.75" hidden="false" customHeight="false" outlineLevel="0" collapsed="false">
      <c r="D2478" s="240" t="n">
        <v>2478</v>
      </c>
    </row>
    <row r="2479" customFormat="false" ht="15.75" hidden="false" customHeight="false" outlineLevel="0" collapsed="false">
      <c r="D2479" s="240" t="n">
        <v>2479</v>
      </c>
    </row>
    <row r="2480" customFormat="false" ht="15.75" hidden="false" customHeight="false" outlineLevel="0" collapsed="false">
      <c r="D2480" s="240" t="n">
        <v>2480</v>
      </c>
    </row>
    <row r="2481" customFormat="false" ht="15.75" hidden="false" customHeight="false" outlineLevel="0" collapsed="false">
      <c r="D2481" s="240" t="n">
        <v>2481</v>
      </c>
    </row>
    <row r="2482" customFormat="false" ht="15.75" hidden="false" customHeight="false" outlineLevel="0" collapsed="false">
      <c r="D2482" s="240" t="n">
        <v>2482</v>
      </c>
    </row>
    <row r="2483" customFormat="false" ht="15.75" hidden="false" customHeight="false" outlineLevel="0" collapsed="false">
      <c r="D2483" s="240" t="n">
        <v>2483</v>
      </c>
    </row>
    <row r="2484" customFormat="false" ht="15.75" hidden="false" customHeight="false" outlineLevel="0" collapsed="false">
      <c r="D2484" s="240" t="n">
        <v>2484</v>
      </c>
    </row>
    <row r="2485" customFormat="false" ht="15.75" hidden="false" customHeight="false" outlineLevel="0" collapsed="false">
      <c r="D2485" s="240" t="n">
        <v>2485</v>
      </c>
    </row>
    <row r="2486" customFormat="false" ht="15.75" hidden="false" customHeight="false" outlineLevel="0" collapsed="false">
      <c r="D2486" s="240" t="n">
        <v>2486</v>
      </c>
    </row>
    <row r="2487" customFormat="false" ht="15.75" hidden="false" customHeight="false" outlineLevel="0" collapsed="false">
      <c r="D2487" s="240" t="n">
        <v>2487</v>
      </c>
    </row>
    <row r="2488" customFormat="false" ht="15.75" hidden="false" customHeight="false" outlineLevel="0" collapsed="false">
      <c r="D2488" s="240" t="n">
        <v>2488</v>
      </c>
    </row>
    <row r="2489" customFormat="false" ht="15.75" hidden="false" customHeight="false" outlineLevel="0" collapsed="false">
      <c r="D2489" s="240" t="n">
        <v>2489</v>
      </c>
    </row>
    <row r="2490" customFormat="false" ht="15.75" hidden="false" customHeight="false" outlineLevel="0" collapsed="false">
      <c r="D2490" s="240" t="n">
        <v>2490</v>
      </c>
    </row>
    <row r="2491" customFormat="false" ht="15.75" hidden="false" customHeight="false" outlineLevel="0" collapsed="false">
      <c r="D2491" s="240" t="n">
        <v>2491</v>
      </c>
    </row>
    <row r="2492" customFormat="false" ht="15.75" hidden="false" customHeight="false" outlineLevel="0" collapsed="false">
      <c r="D2492" s="240" t="n">
        <v>2492</v>
      </c>
    </row>
    <row r="2493" customFormat="false" ht="15.75" hidden="false" customHeight="false" outlineLevel="0" collapsed="false">
      <c r="D2493" s="240" t="n">
        <v>2493</v>
      </c>
    </row>
    <row r="2494" customFormat="false" ht="15.75" hidden="false" customHeight="false" outlineLevel="0" collapsed="false">
      <c r="D2494" s="240" t="n">
        <v>2494</v>
      </c>
    </row>
    <row r="2495" customFormat="false" ht="15.75" hidden="false" customHeight="false" outlineLevel="0" collapsed="false">
      <c r="D2495" s="240" t="n">
        <v>2495</v>
      </c>
    </row>
    <row r="2496" customFormat="false" ht="15.75" hidden="false" customHeight="false" outlineLevel="0" collapsed="false">
      <c r="D2496" s="240" t="n">
        <v>2496</v>
      </c>
    </row>
    <row r="2497" customFormat="false" ht="15.75" hidden="false" customHeight="false" outlineLevel="0" collapsed="false">
      <c r="D2497" s="240" t="n">
        <v>2497</v>
      </c>
    </row>
    <row r="2498" customFormat="false" ht="15.75" hidden="false" customHeight="false" outlineLevel="0" collapsed="false">
      <c r="D2498" s="240" t="n">
        <v>2498</v>
      </c>
    </row>
    <row r="2499" customFormat="false" ht="15.75" hidden="false" customHeight="false" outlineLevel="0" collapsed="false">
      <c r="D2499" s="240" t="n">
        <v>2499</v>
      </c>
    </row>
    <row r="2500" customFormat="false" ht="15.75" hidden="false" customHeight="false" outlineLevel="0" collapsed="false">
      <c r="D2500" s="240" t="n">
        <v>2500</v>
      </c>
    </row>
    <row r="2501" customFormat="false" ht="15.75" hidden="false" customHeight="false" outlineLevel="0" collapsed="false">
      <c r="D2501" s="240" t="n">
        <v>2501</v>
      </c>
    </row>
    <row r="2502" customFormat="false" ht="15.75" hidden="false" customHeight="false" outlineLevel="0" collapsed="false">
      <c r="D2502" s="240" t="n">
        <v>2502</v>
      </c>
    </row>
    <row r="2503" customFormat="false" ht="15.75" hidden="false" customHeight="false" outlineLevel="0" collapsed="false">
      <c r="D2503" s="240" t="n">
        <v>2503</v>
      </c>
    </row>
    <row r="2504" customFormat="false" ht="15.75" hidden="false" customHeight="false" outlineLevel="0" collapsed="false">
      <c r="D2504" s="240" t="n">
        <v>2504</v>
      </c>
    </row>
    <row r="2505" customFormat="false" ht="15.75" hidden="false" customHeight="false" outlineLevel="0" collapsed="false">
      <c r="D2505" s="240" t="n">
        <v>2505</v>
      </c>
    </row>
    <row r="2506" customFormat="false" ht="15.75" hidden="false" customHeight="false" outlineLevel="0" collapsed="false">
      <c r="D2506" s="240" t="n">
        <v>2506</v>
      </c>
    </row>
    <row r="2507" customFormat="false" ht="15.75" hidden="false" customHeight="false" outlineLevel="0" collapsed="false">
      <c r="D2507" s="240" t="n">
        <v>2507</v>
      </c>
    </row>
    <row r="2508" customFormat="false" ht="15.75" hidden="false" customHeight="false" outlineLevel="0" collapsed="false">
      <c r="D2508" s="240" t="n">
        <v>2508</v>
      </c>
    </row>
    <row r="2509" customFormat="false" ht="15.75" hidden="false" customHeight="false" outlineLevel="0" collapsed="false">
      <c r="D2509" s="240" t="n">
        <v>2509</v>
      </c>
    </row>
    <row r="2510" customFormat="false" ht="15.75" hidden="false" customHeight="false" outlineLevel="0" collapsed="false">
      <c r="D2510" s="240" t="n">
        <v>2510</v>
      </c>
    </row>
    <row r="2511" customFormat="false" ht="15.75" hidden="false" customHeight="false" outlineLevel="0" collapsed="false">
      <c r="D2511" s="240" t="n">
        <v>2511</v>
      </c>
    </row>
    <row r="2512" customFormat="false" ht="15.75" hidden="false" customHeight="false" outlineLevel="0" collapsed="false">
      <c r="D2512" s="240" t="n">
        <v>2512</v>
      </c>
    </row>
    <row r="2513" customFormat="false" ht="15.75" hidden="false" customHeight="false" outlineLevel="0" collapsed="false">
      <c r="D2513" s="240" t="n">
        <v>2513</v>
      </c>
    </row>
    <row r="2514" customFormat="false" ht="15.75" hidden="false" customHeight="false" outlineLevel="0" collapsed="false">
      <c r="D2514" s="240" t="n">
        <v>2514</v>
      </c>
    </row>
    <row r="2515" customFormat="false" ht="15.75" hidden="false" customHeight="false" outlineLevel="0" collapsed="false">
      <c r="D2515" s="240" t="n">
        <v>2515</v>
      </c>
    </row>
    <row r="2516" customFormat="false" ht="15.75" hidden="false" customHeight="false" outlineLevel="0" collapsed="false">
      <c r="D2516" s="240" t="n">
        <v>2516</v>
      </c>
    </row>
    <row r="2517" customFormat="false" ht="15.75" hidden="false" customHeight="false" outlineLevel="0" collapsed="false">
      <c r="D2517" s="240" t="n">
        <v>2517</v>
      </c>
    </row>
    <row r="2518" customFormat="false" ht="15.75" hidden="false" customHeight="false" outlineLevel="0" collapsed="false">
      <c r="D2518" s="240" t="n">
        <v>2518</v>
      </c>
    </row>
    <row r="2519" customFormat="false" ht="15.75" hidden="false" customHeight="false" outlineLevel="0" collapsed="false">
      <c r="D2519" s="240" t="n">
        <v>2519</v>
      </c>
    </row>
    <row r="2520" customFormat="false" ht="15.75" hidden="false" customHeight="false" outlineLevel="0" collapsed="false">
      <c r="D2520" s="240" t="n">
        <v>2520</v>
      </c>
    </row>
    <row r="2521" customFormat="false" ht="15.75" hidden="false" customHeight="false" outlineLevel="0" collapsed="false">
      <c r="D2521" s="240" t="n">
        <v>2521</v>
      </c>
    </row>
    <row r="2522" customFormat="false" ht="15.75" hidden="false" customHeight="false" outlineLevel="0" collapsed="false">
      <c r="D2522" s="240" t="n">
        <v>2522</v>
      </c>
    </row>
    <row r="2523" customFormat="false" ht="15.75" hidden="false" customHeight="false" outlineLevel="0" collapsed="false">
      <c r="D2523" s="240" t="n">
        <v>2523</v>
      </c>
    </row>
    <row r="2524" customFormat="false" ht="15.75" hidden="false" customHeight="false" outlineLevel="0" collapsed="false">
      <c r="D2524" s="240" t="n">
        <v>2524</v>
      </c>
    </row>
    <row r="2525" customFormat="false" ht="15.75" hidden="false" customHeight="false" outlineLevel="0" collapsed="false">
      <c r="D2525" s="240" t="n">
        <v>2525</v>
      </c>
    </row>
    <row r="2526" customFormat="false" ht="15.75" hidden="false" customHeight="false" outlineLevel="0" collapsed="false">
      <c r="D2526" s="240" t="n">
        <v>2526</v>
      </c>
    </row>
    <row r="2527" customFormat="false" ht="15.75" hidden="false" customHeight="false" outlineLevel="0" collapsed="false">
      <c r="D2527" s="240" t="n">
        <v>2527</v>
      </c>
    </row>
    <row r="2528" customFormat="false" ht="15.75" hidden="false" customHeight="false" outlineLevel="0" collapsed="false">
      <c r="D2528" s="240" t="n">
        <v>2528</v>
      </c>
    </row>
    <row r="2529" customFormat="false" ht="15.75" hidden="false" customHeight="false" outlineLevel="0" collapsed="false">
      <c r="D2529" s="240" t="n">
        <v>2529</v>
      </c>
    </row>
    <row r="2530" customFormat="false" ht="15.75" hidden="false" customHeight="false" outlineLevel="0" collapsed="false">
      <c r="D2530" s="240" t="n">
        <v>2530</v>
      </c>
    </row>
    <row r="2531" customFormat="false" ht="15.75" hidden="false" customHeight="false" outlineLevel="0" collapsed="false">
      <c r="D2531" s="240" t="n">
        <v>2531</v>
      </c>
    </row>
    <row r="2532" customFormat="false" ht="15.75" hidden="false" customHeight="false" outlineLevel="0" collapsed="false">
      <c r="D2532" s="240" t="n">
        <v>2532</v>
      </c>
    </row>
    <row r="2533" customFormat="false" ht="15.75" hidden="false" customHeight="false" outlineLevel="0" collapsed="false">
      <c r="D2533" s="240" t="n">
        <v>2533</v>
      </c>
    </row>
    <row r="2534" customFormat="false" ht="15.75" hidden="false" customHeight="false" outlineLevel="0" collapsed="false">
      <c r="D2534" s="240" t="n">
        <v>2534</v>
      </c>
    </row>
    <row r="2535" customFormat="false" ht="15.75" hidden="false" customHeight="false" outlineLevel="0" collapsed="false">
      <c r="D2535" s="240" t="n">
        <v>2535</v>
      </c>
    </row>
    <row r="2536" customFormat="false" ht="15.75" hidden="false" customHeight="false" outlineLevel="0" collapsed="false">
      <c r="D2536" s="240" t="n">
        <v>2536</v>
      </c>
    </row>
    <row r="2537" customFormat="false" ht="15.75" hidden="false" customHeight="false" outlineLevel="0" collapsed="false">
      <c r="D2537" s="240" t="n">
        <v>2537</v>
      </c>
    </row>
    <row r="2538" customFormat="false" ht="15.75" hidden="false" customHeight="false" outlineLevel="0" collapsed="false">
      <c r="D2538" s="240" t="n">
        <v>2538</v>
      </c>
    </row>
    <row r="2539" customFormat="false" ht="15.75" hidden="false" customHeight="false" outlineLevel="0" collapsed="false">
      <c r="D2539" s="240" t="n">
        <v>2539</v>
      </c>
    </row>
    <row r="2540" customFormat="false" ht="15.75" hidden="false" customHeight="false" outlineLevel="0" collapsed="false">
      <c r="D2540" s="240" t="n">
        <v>2540</v>
      </c>
    </row>
    <row r="2541" customFormat="false" ht="15.75" hidden="false" customHeight="false" outlineLevel="0" collapsed="false">
      <c r="D2541" s="240" t="n">
        <v>2541</v>
      </c>
    </row>
    <row r="2542" customFormat="false" ht="15.75" hidden="false" customHeight="false" outlineLevel="0" collapsed="false">
      <c r="D2542" s="240" t="n">
        <v>2542</v>
      </c>
    </row>
    <row r="2543" customFormat="false" ht="15.75" hidden="false" customHeight="false" outlineLevel="0" collapsed="false">
      <c r="D2543" s="240" t="n">
        <v>2543</v>
      </c>
    </row>
    <row r="2544" customFormat="false" ht="15.75" hidden="false" customHeight="false" outlineLevel="0" collapsed="false">
      <c r="D2544" s="240" t="n">
        <v>2544</v>
      </c>
    </row>
    <row r="2545" customFormat="false" ht="15.75" hidden="false" customHeight="false" outlineLevel="0" collapsed="false">
      <c r="D2545" s="240" t="n">
        <v>2545</v>
      </c>
    </row>
    <row r="2546" customFormat="false" ht="15.75" hidden="false" customHeight="false" outlineLevel="0" collapsed="false">
      <c r="D2546" s="240" t="n">
        <v>2546</v>
      </c>
    </row>
    <row r="2547" customFormat="false" ht="15.75" hidden="false" customHeight="false" outlineLevel="0" collapsed="false">
      <c r="D2547" s="240" t="n">
        <v>2547</v>
      </c>
    </row>
    <row r="2548" customFormat="false" ht="15.75" hidden="false" customHeight="false" outlineLevel="0" collapsed="false">
      <c r="D2548" s="240" t="n">
        <v>2548</v>
      </c>
    </row>
    <row r="2549" customFormat="false" ht="15.75" hidden="false" customHeight="false" outlineLevel="0" collapsed="false">
      <c r="D2549" s="240" t="n">
        <v>2549</v>
      </c>
    </row>
    <row r="2550" customFormat="false" ht="15.75" hidden="false" customHeight="false" outlineLevel="0" collapsed="false">
      <c r="D2550" s="240" t="n">
        <v>2550</v>
      </c>
    </row>
    <row r="2551" customFormat="false" ht="15.75" hidden="false" customHeight="false" outlineLevel="0" collapsed="false">
      <c r="D2551" s="240" t="n">
        <v>2551</v>
      </c>
    </row>
    <row r="2552" customFormat="false" ht="15.75" hidden="false" customHeight="false" outlineLevel="0" collapsed="false">
      <c r="D2552" s="240" t="n">
        <v>2552</v>
      </c>
    </row>
    <row r="2553" customFormat="false" ht="15.75" hidden="false" customHeight="false" outlineLevel="0" collapsed="false">
      <c r="D2553" s="240" t="n">
        <v>2553</v>
      </c>
    </row>
    <row r="2554" customFormat="false" ht="15.75" hidden="false" customHeight="false" outlineLevel="0" collapsed="false">
      <c r="D2554" s="240" t="n">
        <v>2554</v>
      </c>
    </row>
    <row r="2555" customFormat="false" ht="15.75" hidden="false" customHeight="false" outlineLevel="0" collapsed="false">
      <c r="D2555" s="240" t="n">
        <v>2555</v>
      </c>
    </row>
    <row r="2556" customFormat="false" ht="15.75" hidden="false" customHeight="false" outlineLevel="0" collapsed="false">
      <c r="D2556" s="240" t="n">
        <v>2556</v>
      </c>
    </row>
    <row r="2557" customFormat="false" ht="15.75" hidden="false" customHeight="false" outlineLevel="0" collapsed="false">
      <c r="D2557" s="240" t="n">
        <v>2557</v>
      </c>
    </row>
    <row r="2558" customFormat="false" ht="15.75" hidden="false" customHeight="false" outlineLevel="0" collapsed="false">
      <c r="D2558" s="240" t="n">
        <v>2558</v>
      </c>
    </row>
    <row r="2559" customFormat="false" ht="15.75" hidden="false" customHeight="false" outlineLevel="0" collapsed="false">
      <c r="D2559" s="240" t="n">
        <v>2559</v>
      </c>
    </row>
    <row r="2560" customFormat="false" ht="15.75" hidden="false" customHeight="false" outlineLevel="0" collapsed="false">
      <c r="D2560" s="240" t="n">
        <v>2560</v>
      </c>
    </row>
    <row r="2561" customFormat="false" ht="15.75" hidden="false" customHeight="false" outlineLevel="0" collapsed="false">
      <c r="D2561" s="240" t="n">
        <v>2561</v>
      </c>
    </row>
    <row r="2562" customFormat="false" ht="15.75" hidden="false" customHeight="false" outlineLevel="0" collapsed="false">
      <c r="D2562" s="240" t="n">
        <v>2562</v>
      </c>
    </row>
    <row r="2563" customFormat="false" ht="15.75" hidden="false" customHeight="false" outlineLevel="0" collapsed="false">
      <c r="D2563" s="240" t="n">
        <v>2563</v>
      </c>
    </row>
    <row r="2564" customFormat="false" ht="15.75" hidden="false" customHeight="false" outlineLevel="0" collapsed="false">
      <c r="D2564" s="240" t="n">
        <v>2564</v>
      </c>
    </row>
    <row r="2565" customFormat="false" ht="15.75" hidden="false" customHeight="false" outlineLevel="0" collapsed="false">
      <c r="D2565" s="240" t="n">
        <v>2565</v>
      </c>
    </row>
    <row r="2566" customFormat="false" ht="15.75" hidden="false" customHeight="false" outlineLevel="0" collapsed="false">
      <c r="D2566" s="240" t="n">
        <v>2566</v>
      </c>
    </row>
    <row r="2567" customFormat="false" ht="15.75" hidden="false" customHeight="false" outlineLevel="0" collapsed="false">
      <c r="D2567" s="240" t="n">
        <v>2567</v>
      </c>
    </row>
    <row r="2568" customFormat="false" ht="15.75" hidden="false" customHeight="false" outlineLevel="0" collapsed="false">
      <c r="D2568" s="240" t="n">
        <v>2568</v>
      </c>
    </row>
    <row r="2569" customFormat="false" ht="15.75" hidden="false" customHeight="false" outlineLevel="0" collapsed="false">
      <c r="D2569" s="240" t="n">
        <v>2569</v>
      </c>
    </row>
    <row r="2570" customFormat="false" ht="15.75" hidden="false" customHeight="false" outlineLevel="0" collapsed="false">
      <c r="D2570" s="240" t="n">
        <v>2570</v>
      </c>
    </row>
    <row r="2571" customFormat="false" ht="15.75" hidden="false" customHeight="false" outlineLevel="0" collapsed="false">
      <c r="D2571" s="240" t="n">
        <v>2571</v>
      </c>
    </row>
    <row r="2572" customFormat="false" ht="15.75" hidden="false" customHeight="false" outlineLevel="0" collapsed="false">
      <c r="D2572" s="240" t="n">
        <v>2572</v>
      </c>
    </row>
    <row r="2573" customFormat="false" ht="15.75" hidden="false" customHeight="false" outlineLevel="0" collapsed="false">
      <c r="D2573" s="240" t="n">
        <v>2573</v>
      </c>
    </row>
    <row r="2574" customFormat="false" ht="15.75" hidden="false" customHeight="false" outlineLevel="0" collapsed="false">
      <c r="D2574" s="240" t="n">
        <v>2574</v>
      </c>
    </row>
    <row r="2575" customFormat="false" ht="15.75" hidden="false" customHeight="false" outlineLevel="0" collapsed="false">
      <c r="D2575" s="240" t="n">
        <v>2575</v>
      </c>
    </row>
    <row r="2576" customFormat="false" ht="15.75" hidden="false" customHeight="false" outlineLevel="0" collapsed="false">
      <c r="D2576" s="240" t="n">
        <v>2576</v>
      </c>
    </row>
    <row r="2577" customFormat="false" ht="15.75" hidden="false" customHeight="false" outlineLevel="0" collapsed="false">
      <c r="D2577" s="240" t="n">
        <v>2577</v>
      </c>
    </row>
    <row r="2578" customFormat="false" ht="15.75" hidden="false" customHeight="false" outlineLevel="0" collapsed="false">
      <c r="D2578" s="240" t="n">
        <v>2578</v>
      </c>
    </row>
    <row r="2579" customFormat="false" ht="15.75" hidden="false" customHeight="false" outlineLevel="0" collapsed="false">
      <c r="D2579" s="240" t="n">
        <v>2579</v>
      </c>
    </row>
    <row r="2580" customFormat="false" ht="15.75" hidden="false" customHeight="false" outlineLevel="0" collapsed="false">
      <c r="D2580" s="240" t="n">
        <v>2580</v>
      </c>
    </row>
    <row r="2581" customFormat="false" ht="15.75" hidden="false" customHeight="false" outlineLevel="0" collapsed="false">
      <c r="D2581" s="240" t="n">
        <v>2581</v>
      </c>
    </row>
    <row r="2582" customFormat="false" ht="15.75" hidden="false" customHeight="false" outlineLevel="0" collapsed="false">
      <c r="D2582" s="240" t="n">
        <v>2582</v>
      </c>
    </row>
    <row r="2583" customFormat="false" ht="15.75" hidden="false" customHeight="false" outlineLevel="0" collapsed="false">
      <c r="D2583" s="240" t="n">
        <v>2583</v>
      </c>
    </row>
    <row r="2584" customFormat="false" ht="15.75" hidden="false" customHeight="false" outlineLevel="0" collapsed="false">
      <c r="D2584" s="240" t="n">
        <v>2584</v>
      </c>
    </row>
    <row r="2585" customFormat="false" ht="15.75" hidden="false" customHeight="false" outlineLevel="0" collapsed="false">
      <c r="D2585" s="240" t="n">
        <v>2585</v>
      </c>
    </row>
    <row r="2586" customFormat="false" ht="15.75" hidden="false" customHeight="false" outlineLevel="0" collapsed="false">
      <c r="D2586" s="240" t="n">
        <v>2586</v>
      </c>
    </row>
    <row r="2587" customFormat="false" ht="15.75" hidden="false" customHeight="false" outlineLevel="0" collapsed="false">
      <c r="D2587" s="240" t="n">
        <v>2587</v>
      </c>
    </row>
    <row r="2588" customFormat="false" ht="15.75" hidden="false" customHeight="false" outlineLevel="0" collapsed="false">
      <c r="D2588" s="240" t="n">
        <v>2588</v>
      </c>
    </row>
    <row r="2589" customFormat="false" ht="15.75" hidden="false" customHeight="false" outlineLevel="0" collapsed="false">
      <c r="D2589" s="240" t="n">
        <v>2589</v>
      </c>
    </row>
    <row r="2590" customFormat="false" ht="15.75" hidden="false" customHeight="false" outlineLevel="0" collapsed="false">
      <c r="D2590" s="240" t="n">
        <v>2590</v>
      </c>
    </row>
    <row r="2591" customFormat="false" ht="15.75" hidden="false" customHeight="false" outlineLevel="0" collapsed="false">
      <c r="D2591" s="240" t="n">
        <v>2591</v>
      </c>
    </row>
    <row r="2592" customFormat="false" ht="15.75" hidden="false" customHeight="false" outlineLevel="0" collapsed="false">
      <c r="D2592" s="240" t="n">
        <v>2592</v>
      </c>
    </row>
    <row r="2593" customFormat="false" ht="15.75" hidden="false" customHeight="false" outlineLevel="0" collapsed="false">
      <c r="D2593" s="240" t="n">
        <v>2593</v>
      </c>
    </row>
    <row r="2594" customFormat="false" ht="15.75" hidden="false" customHeight="false" outlineLevel="0" collapsed="false">
      <c r="D2594" s="240" t="n">
        <v>2594</v>
      </c>
    </row>
    <row r="2595" customFormat="false" ht="15.75" hidden="false" customHeight="false" outlineLevel="0" collapsed="false">
      <c r="D2595" s="240" t="n">
        <v>2595</v>
      </c>
    </row>
    <row r="2596" customFormat="false" ht="15.75" hidden="false" customHeight="false" outlineLevel="0" collapsed="false">
      <c r="D2596" s="240" t="n">
        <v>2596</v>
      </c>
    </row>
    <row r="2597" customFormat="false" ht="15.75" hidden="false" customHeight="false" outlineLevel="0" collapsed="false">
      <c r="D2597" s="240" t="n">
        <v>2597</v>
      </c>
    </row>
    <row r="2598" customFormat="false" ht="15.75" hidden="false" customHeight="false" outlineLevel="0" collapsed="false">
      <c r="D2598" s="240" t="n">
        <v>2598</v>
      </c>
    </row>
    <row r="2599" customFormat="false" ht="15.75" hidden="false" customHeight="false" outlineLevel="0" collapsed="false">
      <c r="D2599" s="240" t="n">
        <v>2599</v>
      </c>
    </row>
    <row r="2600" customFormat="false" ht="15.75" hidden="false" customHeight="false" outlineLevel="0" collapsed="false">
      <c r="D2600" s="240" t="n">
        <v>2600</v>
      </c>
    </row>
    <row r="2601" customFormat="false" ht="15.75" hidden="false" customHeight="false" outlineLevel="0" collapsed="false">
      <c r="D2601" s="240" t="n">
        <v>2601</v>
      </c>
    </row>
    <row r="2602" customFormat="false" ht="15.75" hidden="false" customHeight="false" outlineLevel="0" collapsed="false">
      <c r="D2602" s="240" t="n">
        <v>2602</v>
      </c>
    </row>
    <row r="2603" customFormat="false" ht="15.75" hidden="false" customHeight="false" outlineLevel="0" collapsed="false">
      <c r="D2603" s="240" t="n">
        <v>2603</v>
      </c>
    </row>
    <row r="2604" customFormat="false" ht="15.75" hidden="false" customHeight="false" outlineLevel="0" collapsed="false">
      <c r="D2604" s="240" t="n">
        <v>2604</v>
      </c>
    </row>
    <row r="2605" customFormat="false" ht="15.75" hidden="false" customHeight="false" outlineLevel="0" collapsed="false">
      <c r="D2605" s="240" t="n">
        <v>2605</v>
      </c>
    </row>
    <row r="2606" customFormat="false" ht="15.75" hidden="false" customHeight="false" outlineLevel="0" collapsed="false">
      <c r="D2606" s="240" t="n">
        <v>2606</v>
      </c>
    </row>
    <row r="2607" customFormat="false" ht="15.75" hidden="false" customHeight="false" outlineLevel="0" collapsed="false">
      <c r="D2607" s="240" t="n">
        <v>2607</v>
      </c>
    </row>
    <row r="2608" customFormat="false" ht="15.75" hidden="false" customHeight="false" outlineLevel="0" collapsed="false">
      <c r="D2608" s="240" t="n">
        <v>2608</v>
      </c>
    </row>
    <row r="2609" customFormat="false" ht="15.75" hidden="false" customHeight="false" outlineLevel="0" collapsed="false">
      <c r="D2609" s="240" t="n">
        <v>2609</v>
      </c>
    </row>
    <row r="2610" customFormat="false" ht="15.75" hidden="false" customHeight="false" outlineLevel="0" collapsed="false">
      <c r="D2610" s="240" t="n">
        <v>2610</v>
      </c>
    </row>
    <row r="2611" customFormat="false" ht="15.75" hidden="false" customHeight="false" outlineLevel="0" collapsed="false">
      <c r="D2611" s="240" t="n">
        <v>2611</v>
      </c>
    </row>
    <row r="2612" customFormat="false" ht="15.75" hidden="false" customHeight="false" outlineLevel="0" collapsed="false">
      <c r="D2612" s="240" t="n">
        <v>2612</v>
      </c>
    </row>
    <row r="2613" customFormat="false" ht="15.75" hidden="false" customHeight="false" outlineLevel="0" collapsed="false">
      <c r="D2613" s="240" t="n">
        <v>2613</v>
      </c>
    </row>
    <row r="2614" customFormat="false" ht="15.75" hidden="false" customHeight="false" outlineLevel="0" collapsed="false">
      <c r="D2614" s="240" t="n">
        <v>2614</v>
      </c>
    </row>
    <row r="2615" customFormat="false" ht="15.75" hidden="false" customHeight="false" outlineLevel="0" collapsed="false">
      <c r="D2615" s="240" t="n">
        <v>2615</v>
      </c>
    </row>
    <row r="2616" customFormat="false" ht="15.75" hidden="false" customHeight="false" outlineLevel="0" collapsed="false">
      <c r="D2616" s="240" t="n">
        <v>2616</v>
      </c>
    </row>
    <row r="2617" customFormat="false" ht="15.75" hidden="false" customHeight="false" outlineLevel="0" collapsed="false">
      <c r="D2617" s="240" t="n">
        <v>2617</v>
      </c>
    </row>
    <row r="2618" customFormat="false" ht="15.75" hidden="false" customHeight="false" outlineLevel="0" collapsed="false">
      <c r="D2618" s="240" t="n">
        <v>2618</v>
      </c>
    </row>
    <row r="2619" customFormat="false" ht="15.75" hidden="false" customHeight="false" outlineLevel="0" collapsed="false">
      <c r="D2619" s="240" t="n">
        <v>2619</v>
      </c>
    </row>
    <row r="2620" customFormat="false" ht="15.75" hidden="false" customHeight="false" outlineLevel="0" collapsed="false">
      <c r="D2620" s="240" t="n">
        <v>2620</v>
      </c>
    </row>
    <row r="2621" customFormat="false" ht="15.75" hidden="false" customHeight="false" outlineLevel="0" collapsed="false">
      <c r="D2621" s="240" t="n">
        <v>2621</v>
      </c>
    </row>
    <row r="2622" customFormat="false" ht="15.75" hidden="false" customHeight="false" outlineLevel="0" collapsed="false">
      <c r="D2622" s="240" t="n">
        <v>2622</v>
      </c>
    </row>
    <row r="2623" customFormat="false" ht="15.75" hidden="false" customHeight="false" outlineLevel="0" collapsed="false">
      <c r="D2623" s="240" t="n">
        <v>2623</v>
      </c>
    </row>
    <row r="2624" customFormat="false" ht="15.75" hidden="false" customHeight="false" outlineLevel="0" collapsed="false">
      <c r="D2624" s="240" t="n">
        <v>2624</v>
      </c>
    </row>
    <row r="2625" customFormat="false" ht="15.75" hidden="false" customHeight="false" outlineLevel="0" collapsed="false">
      <c r="D2625" s="240" t="n">
        <v>2625</v>
      </c>
    </row>
    <row r="2626" customFormat="false" ht="15.75" hidden="false" customHeight="false" outlineLevel="0" collapsed="false">
      <c r="D2626" s="240" t="n">
        <v>2626</v>
      </c>
    </row>
    <row r="2627" customFormat="false" ht="15.75" hidden="false" customHeight="false" outlineLevel="0" collapsed="false">
      <c r="D2627" s="240" t="n">
        <v>2627</v>
      </c>
    </row>
    <row r="2628" customFormat="false" ht="15.75" hidden="false" customHeight="false" outlineLevel="0" collapsed="false">
      <c r="D2628" s="240" t="n">
        <v>2628</v>
      </c>
    </row>
    <row r="2629" customFormat="false" ht="15.75" hidden="false" customHeight="false" outlineLevel="0" collapsed="false">
      <c r="D2629" s="240" t="n">
        <v>2629</v>
      </c>
    </row>
    <row r="2630" customFormat="false" ht="15.75" hidden="false" customHeight="false" outlineLevel="0" collapsed="false">
      <c r="D2630" s="240" t="n">
        <v>2630</v>
      </c>
    </row>
    <row r="2631" customFormat="false" ht="15.75" hidden="false" customHeight="false" outlineLevel="0" collapsed="false">
      <c r="D2631" s="240" t="n">
        <v>2631</v>
      </c>
    </row>
    <row r="2632" customFormat="false" ht="15.75" hidden="false" customHeight="false" outlineLevel="0" collapsed="false">
      <c r="D2632" s="240" t="n">
        <v>2632</v>
      </c>
    </row>
    <row r="2633" customFormat="false" ht="15.75" hidden="false" customHeight="false" outlineLevel="0" collapsed="false">
      <c r="D2633" s="240" t="n">
        <v>2633</v>
      </c>
    </row>
    <row r="2634" customFormat="false" ht="15.75" hidden="false" customHeight="false" outlineLevel="0" collapsed="false">
      <c r="D2634" s="240" t="n">
        <v>2634</v>
      </c>
    </row>
    <row r="2635" customFormat="false" ht="15.75" hidden="false" customHeight="false" outlineLevel="0" collapsed="false">
      <c r="D2635" s="240" t="n">
        <v>2635</v>
      </c>
    </row>
    <row r="2636" customFormat="false" ht="15.75" hidden="false" customHeight="false" outlineLevel="0" collapsed="false">
      <c r="D2636" s="240" t="n">
        <v>2636</v>
      </c>
    </row>
    <row r="2637" customFormat="false" ht="15.75" hidden="false" customHeight="false" outlineLevel="0" collapsed="false">
      <c r="D2637" s="240" t="n">
        <v>2637</v>
      </c>
    </row>
    <row r="2638" customFormat="false" ht="15.75" hidden="false" customHeight="false" outlineLevel="0" collapsed="false">
      <c r="D2638" s="240" t="n">
        <v>2638</v>
      </c>
    </row>
    <row r="2639" customFormat="false" ht="15.75" hidden="false" customHeight="false" outlineLevel="0" collapsed="false">
      <c r="D2639" s="240" t="n">
        <v>2639</v>
      </c>
    </row>
    <row r="2640" customFormat="false" ht="15.75" hidden="false" customHeight="false" outlineLevel="0" collapsed="false">
      <c r="D2640" s="240" t="n">
        <v>2640</v>
      </c>
    </row>
    <row r="2641" customFormat="false" ht="15.75" hidden="false" customHeight="false" outlineLevel="0" collapsed="false">
      <c r="D2641" s="240" t="n">
        <v>2641</v>
      </c>
    </row>
    <row r="2642" customFormat="false" ht="15.75" hidden="false" customHeight="false" outlineLevel="0" collapsed="false">
      <c r="D2642" s="240" t="n">
        <v>2642</v>
      </c>
    </row>
    <row r="2643" customFormat="false" ht="15.75" hidden="false" customHeight="false" outlineLevel="0" collapsed="false">
      <c r="D2643" s="240" t="n">
        <v>2643</v>
      </c>
    </row>
    <row r="2644" customFormat="false" ht="15.75" hidden="false" customHeight="false" outlineLevel="0" collapsed="false">
      <c r="D2644" s="240" t="n">
        <v>2644</v>
      </c>
    </row>
    <row r="2645" customFormat="false" ht="15.75" hidden="false" customHeight="false" outlineLevel="0" collapsed="false">
      <c r="D2645" s="240" t="n">
        <v>2645</v>
      </c>
    </row>
    <row r="2646" customFormat="false" ht="15.75" hidden="false" customHeight="false" outlineLevel="0" collapsed="false">
      <c r="D2646" s="240" t="n">
        <v>2646</v>
      </c>
    </row>
    <row r="2647" customFormat="false" ht="15.75" hidden="false" customHeight="false" outlineLevel="0" collapsed="false">
      <c r="D2647" s="240" t="n">
        <v>2647</v>
      </c>
    </row>
    <row r="2648" customFormat="false" ht="15.75" hidden="false" customHeight="false" outlineLevel="0" collapsed="false">
      <c r="D2648" s="240" t="n">
        <v>2648</v>
      </c>
    </row>
    <row r="2649" customFormat="false" ht="15.75" hidden="false" customHeight="false" outlineLevel="0" collapsed="false">
      <c r="D2649" s="240" t="n">
        <v>2649</v>
      </c>
    </row>
    <row r="2650" customFormat="false" ht="15.75" hidden="false" customHeight="false" outlineLevel="0" collapsed="false">
      <c r="D2650" s="240" t="n">
        <v>2650</v>
      </c>
    </row>
    <row r="2651" customFormat="false" ht="15.75" hidden="false" customHeight="false" outlineLevel="0" collapsed="false">
      <c r="D2651" s="240" t="n">
        <v>2651</v>
      </c>
    </row>
    <row r="2652" customFormat="false" ht="15.75" hidden="false" customHeight="false" outlineLevel="0" collapsed="false">
      <c r="D2652" s="240" t="n">
        <v>2652</v>
      </c>
    </row>
    <row r="2653" customFormat="false" ht="15.75" hidden="false" customHeight="false" outlineLevel="0" collapsed="false">
      <c r="D2653" s="240" t="n">
        <v>2653</v>
      </c>
    </row>
    <row r="2654" customFormat="false" ht="15.75" hidden="false" customHeight="false" outlineLevel="0" collapsed="false">
      <c r="D2654" s="240" t="n">
        <v>2654</v>
      </c>
    </row>
    <row r="2655" customFormat="false" ht="15.75" hidden="false" customHeight="false" outlineLevel="0" collapsed="false">
      <c r="D2655" s="240" t="n">
        <v>2655</v>
      </c>
    </row>
    <row r="2656" customFormat="false" ht="15.75" hidden="false" customHeight="false" outlineLevel="0" collapsed="false">
      <c r="D2656" s="240" t="n">
        <v>2656</v>
      </c>
    </row>
    <row r="2657" customFormat="false" ht="15.75" hidden="false" customHeight="false" outlineLevel="0" collapsed="false">
      <c r="D2657" s="240" t="n">
        <v>2657</v>
      </c>
    </row>
    <row r="2658" customFormat="false" ht="15.75" hidden="false" customHeight="false" outlineLevel="0" collapsed="false">
      <c r="D2658" s="240" t="n">
        <v>2658</v>
      </c>
    </row>
    <row r="2659" customFormat="false" ht="15.75" hidden="false" customHeight="false" outlineLevel="0" collapsed="false">
      <c r="D2659" s="240" t="n">
        <v>2659</v>
      </c>
    </row>
    <row r="2660" customFormat="false" ht="15.75" hidden="false" customHeight="false" outlineLevel="0" collapsed="false">
      <c r="D2660" s="240" t="n">
        <v>2660</v>
      </c>
    </row>
    <row r="2661" customFormat="false" ht="15.75" hidden="false" customHeight="false" outlineLevel="0" collapsed="false">
      <c r="D2661" s="240" t="n">
        <v>2661</v>
      </c>
    </row>
    <row r="2662" customFormat="false" ht="15.75" hidden="false" customHeight="false" outlineLevel="0" collapsed="false">
      <c r="D2662" s="240" t="n">
        <v>2662</v>
      </c>
    </row>
    <row r="2663" customFormat="false" ht="15.75" hidden="false" customHeight="false" outlineLevel="0" collapsed="false">
      <c r="D2663" s="240" t="n">
        <v>2663</v>
      </c>
    </row>
    <row r="2664" customFormat="false" ht="15.75" hidden="false" customHeight="false" outlineLevel="0" collapsed="false">
      <c r="D2664" s="240" t="n">
        <v>2664</v>
      </c>
    </row>
    <row r="2665" customFormat="false" ht="15.75" hidden="false" customHeight="false" outlineLevel="0" collapsed="false">
      <c r="D2665" s="240" t="n">
        <v>2665</v>
      </c>
    </row>
    <row r="2666" customFormat="false" ht="15.75" hidden="false" customHeight="false" outlineLevel="0" collapsed="false">
      <c r="D2666" s="240" t="n">
        <v>2666</v>
      </c>
    </row>
    <row r="2667" customFormat="false" ht="15.75" hidden="false" customHeight="false" outlineLevel="0" collapsed="false">
      <c r="D2667" s="240" t="n">
        <v>2667</v>
      </c>
    </row>
    <row r="2668" customFormat="false" ht="15.75" hidden="false" customHeight="false" outlineLevel="0" collapsed="false">
      <c r="D2668" s="240" t="n">
        <v>2668</v>
      </c>
    </row>
    <row r="2669" customFormat="false" ht="15.75" hidden="false" customHeight="false" outlineLevel="0" collapsed="false">
      <c r="D2669" s="240" t="n">
        <v>2669</v>
      </c>
    </row>
    <row r="2670" customFormat="false" ht="15.75" hidden="false" customHeight="false" outlineLevel="0" collapsed="false">
      <c r="D2670" s="240" t="n">
        <v>2670</v>
      </c>
    </row>
    <row r="2671" customFormat="false" ht="15.75" hidden="false" customHeight="false" outlineLevel="0" collapsed="false">
      <c r="D2671" s="240" t="n">
        <v>2671</v>
      </c>
    </row>
    <row r="2672" customFormat="false" ht="15.75" hidden="false" customHeight="false" outlineLevel="0" collapsed="false">
      <c r="D2672" s="240" t="n">
        <v>2672</v>
      </c>
    </row>
    <row r="2673" customFormat="false" ht="15.75" hidden="false" customHeight="false" outlineLevel="0" collapsed="false">
      <c r="D2673" s="240" t="n">
        <v>2673</v>
      </c>
    </row>
    <row r="2674" customFormat="false" ht="15.75" hidden="false" customHeight="false" outlineLevel="0" collapsed="false">
      <c r="D2674" s="240" t="n">
        <v>2674</v>
      </c>
    </row>
    <row r="2675" customFormat="false" ht="15.75" hidden="false" customHeight="false" outlineLevel="0" collapsed="false">
      <c r="D2675" s="240" t="n">
        <v>2675</v>
      </c>
    </row>
    <row r="2676" customFormat="false" ht="15.75" hidden="false" customHeight="false" outlineLevel="0" collapsed="false">
      <c r="D2676" s="240" t="n">
        <v>2676</v>
      </c>
    </row>
    <row r="2677" customFormat="false" ht="15.75" hidden="false" customHeight="false" outlineLevel="0" collapsed="false">
      <c r="D2677" s="240" t="n">
        <v>2677</v>
      </c>
    </row>
    <row r="2678" customFormat="false" ht="15.75" hidden="false" customHeight="false" outlineLevel="0" collapsed="false">
      <c r="D2678" s="240" t="n">
        <v>2678</v>
      </c>
    </row>
    <row r="2679" customFormat="false" ht="15.75" hidden="false" customHeight="false" outlineLevel="0" collapsed="false">
      <c r="D2679" s="240" t="n">
        <v>2679</v>
      </c>
    </row>
    <row r="2680" customFormat="false" ht="15.75" hidden="false" customHeight="false" outlineLevel="0" collapsed="false">
      <c r="D2680" s="240" t="n">
        <v>2680</v>
      </c>
    </row>
    <row r="2681" customFormat="false" ht="15.75" hidden="false" customHeight="false" outlineLevel="0" collapsed="false">
      <c r="D2681" s="240" t="n">
        <v>2681</v>
      </c>
    </row>
    <row r="2682" customFormat="false" ht="15.75" hidden="false" customHeight="false" outlineLevel="0" collapsed="false">
      <c r="D2682" s="240" t="n">
        <v>2682</v>
      </c>
    </row>
    <row r="2683" customFormat="false" ht="15.75" hidden="false" customHeight="false" outlineLevel="0" collapsed="false">
      <c r="D2683" s="240" t="n">
        <v>2683</v>
      </c>
    </row>
    <row r="2684" customFormat="false" ht="15.75" hidden="false" customHeight="false" outlineLevel="0" collapsed="false">
      <c r="D2684" s="240" t="n">
        <v>2684</v>
      </c>
    </row>
    <row r="2685" customFormat="false" ht="15.75" hidden="false" customHeight="false" outlineLevel="0" collapsed="false">
      <c r="D2685" s="240" t="n">
        <v>2685</v>
      </c>
    </row>
    <row r="2686" customFormat="false" ht="15.75" hidden="false" customHeight="false" outlineLevel="0" collapsed="false">
      <c r="D2686" s="240" t="n">
        <v>2686</v>
      </c>
    </row>
    <row r="2687" customFormat="false" ht="15.75" hidden="false" customHeight="false" outlineLevel="0" collapsed="false">
      <c r="D2687" s="240" t="n">
        <v>2687</v>
      </c>
    </row>
    <row r="2688" customFormat="false" ht="15.75" hidden="false" customHeight="false" outlineLevel="0" collapsed="false">
      <c r="D2688" s="240" t="n">
        <v>2688</v>
      </c>
    </row>
    <row r="2689" customFormat="false" ht="15.75" hidden="false" customHeight="false" outlineLevel="0" collapsed="false">
      <c r="D2689" s="240" t="n">
        <v>2689</v>
      </c>
    </row>
    <row r="2690" customFormat="false" ht="15.75" hidden="false" customHeight="false" outlineLevel="0" collapsed="false">
      <c r="D2690" s="240" t="n">
        <v>2690</v>
      </c>
    </row>
    <row r="2691" customFormat="false" ht="15.75" hidden="false" customHeight="false" outlineLevel="0" collapsed="false">
      <c r="D2691" s="240" t="n">
        <v>2691</v>
      </c>
    </row>
    <row r="2692" customFormat="false" ht="15.75" hidden="false" customHeight="false" outlineLevel="0" collapsed="false">
      <c r="D2692" s="240" t="n">
        <v>2692</v>
      </c>
    </row>
    <row r="2693" customFormat="false" ht="15.75" hidden="false" customHeight="false" outlineLevel="0" collapsed="false">
      <c r="D2693" s="240" t="n">
        <v>2693</v>
      </c>
    </row>
    <row r="2694" customFormat="false" ht="15.75" hidden="false" customHeight="false" outlineLevel="0" collapsed="false">
      <c r="D2694" s="240" t="n">
        <v>2694</v>
      </c>
    </row>
    <row r="2695" customFormat="false" ht="15.75" hidden="false" customHeight="false" outlineLevel="0" collapsed="false">
      <c r="D2695" s="240" t="n">
        <v>2695</v>
      </c>
    </row>
    <row r="2696" customFormat="false" ht="15.75" hidden="false" customHeight="false" outlineLevel="0" collapsed="false">
      <c r="D2696" s="240" t="n">
        <v>2696</v>
      </c>
    </row>
    <row r="2697" customFormat="false" ht="15.75" hidden="false" customHeight="false" outlineLevel="0" collapsed="false">
      <c r="D2697" s="240" t="n">
        <v>2697</v>
      </c>
    </row>
    <row r="2698" customFormat="false" ht="15.75" hidden="false" customHeight="false" outlineLevel="0" collapsed="false">
      <c r="D2698" s="240" t="n">
        <v>2698</v>
      </c>
    </row>
    <row r="2699" customFormat="false" ht="15.75" hidden="false" customHeight="false" outlineLevel="0" collapsed="false">
      <c r="D2699" s="240" t="n">
        <v>2699</v>
      </c>
    </row>
    <row r="2700" customFormat="false" ht="15.75" hidden="false" customHeight="false" outlineLevel="0" collapsed="false">
      <c r="D2700" s="240" t="n">
        <v>2700</v>
      </c>
    </row>
    <row r="2701" customFormat="false" ht="15.75" hidden="false" customHeight="false" outlineLevel="0" collapsed="false">
      <c r="D2701" s="240" t="n">
        <v>2701</v>
      </c>
    </row>
    <row r="2702" customFormat="false" ht="15.75" hidden="false" customHeight="false" outlineLevel="0" collapsed="false">
      <c r="D2702" s="240" t="n">
        <v>2702</v>
      </c>
    </row>
    <row r="2703" customFormat="false" ht="15.75" hidden="false" customHeight="false" outlineLevel="0" collapsed="false">
      <c r="D2703" s="240" t="n">
        <v>2703</v>
      </c>
    </row>
    <row r="2704" customFormat="false" ht="15.75" hidden="false" customHeight="false" outlineLevel="0" collapsed="false">
      <c r="D2704" s="240" t="n">
        <v>2704</v>
      </c>
    </row>
    <row r="2705" customFormat="false" ht="15.75" hidden="false" customHeight="false" outlineLevel="0" collapsed="false">
      <c r="D2705" s="240" t="n">
        <v>2705</v>
      </c>
    </row>
    <row r="2706" customFormat="false" ht="15.75" hidden="false" customHeight="false" outlineLevel="0" collapsed="false">
      <c r="D2706" s="240" t="n">
        <v>2706</v>
      </c>
    </row>
    <row r="2707" customFormat="false" ht="15.75" hidden="false" customHeight="false" outlineLevel="0" collapsed="false">
      <c r="D2707" s="240" t="n">
        <v>2707</v>
      </c>
    </row>
    <row r="2708" customFormat="false" ht="15.75" hidden="false" customHeight="false" outlineLevel="0" collapsed="false">
      <c r="D2708" s="240" t="n">
        <v>2708</v>
      </c>
    </row>
    <row r="2709" customFormat="false" ht="15.75" hidden="false" customHeight="false" outlineLevel="0" collapsed="false">
      <c r="D2709" s="240" t="n">
        <v>2709</v>
      </c>
    </row>
    <row r="2710" customFormat="false" ht="15.75" hidden="false" customHeight="false" outlineLevel="0" collapsed="false">
      <c r="D2710" s="240" t="n">
        <v>2710</v>
      </c>
    </row>
    <row r="2711" customFormat="false" ht="15.75" hidden="false" customHeight="false" outlineLevel="0" collapsed="false">
      <c r="D2711" s="240" t="n">
        <v>2711</v>
      </c>
    </row>
    <row r="2712" customFormat="false" ht="15.75" hidden="false" customHeight="false" outlineLevel="0" collapsed="false">
      <c r="D2712" s="240" t="n">
        <v>2712</v>
      </c>
    </row>
    <row r="2713" customFormat="false" ht="15.75" hidden="false" customHeight="false" outlineLevel="0" collapsed="false">
      <c r="D2713" s="240" t="n">
        <v>2713</v>
      </c>
    </row>
    <row r="2714" customFormat="false" ht="15.75" hidden="false" customHeight="false" outlineLevel="0" collapsed="false">
      <c r="D2714" s="240" t="n">
        <v>2714</v>
      </c>
    </row>
    <row r="2715" customFormat="false" ht="15.75" hidden="false" customHeight="false" outlineLevel="0" collapsed="false">
      <c r="D2715" s="240" t="n">
        <v>2715</v>
      </c>
    </row>
    <row r="2716" customFormat="false" ht="15.75" hidden="false" customHeight="false" outlineLevel="0" collapsed="false">
      <c r="D2716" s="240" t="n">
        <v>2716</v>
      </c>
    </row>
    <row r="2717" customFormat="false" ht="15.75" hidden="false" customHeight="false" outlineLevel="0" collapsed="false">
      <c r="D2717" s="240" t="n">
        <v>2717</v>
      </c>
    </row>
    <row r="2718" customFormat="false" ht="15.75" hidden="false" customHeight="false" outlineLevel="0" collapsed="false">
      <c r="D2718" s="240" t="n">
        <v>2718</v>
      </c>
    </row>
    <row r="2719" customFormat="false" ht="15.75" hidden="false" customHeight="false" outlineLevel="0" collapsed="false">
      <c r="D2719" s="240" t="n">
        <v>2719</v>
      </c>
    </row>
    <row r="2720" customFormat="false" ht="15.75" hidden="false" customHeight="false" outlineLevel="0" collapsed="false">
      <c r="D2720" s="240" t="n">
        <v>2720</v>
      </c>
    </row>
    <row r="2721" customFormat="false" ht="15.75" hidden="false" customHeight="false" outlineLevel="0" collapsed="false">
      <c r="D2721" s="240" t="n">
        <v>2721</v>
      </c>
    </row>
    <row r="2722" customFormat="false" ht="15.75" hidden="false" customHeight="false" outlineLevel="0" collapsed="false">
      <c r="D2722" s="240" t="n">
        <v>2722</v>
      </c>
    </row>
    <row r="2723" customFormat="false" ht="15.75" hidden="false" customHeight="false" outlineLevel="0" collapsed="false">
      <c r="D2723" s="240" t="n">
        <v>2723</v>
      </c>
    </row>
    <row r="2724" customFormat="false" ht="15.75" hidden="false" customHeight="false" outlineLevel="0" collapsed="false">
      <c r="D2724" s="240" t="n">
        <v>2724</v>
      </c>
    </row>
    <row r="2725" customFormat="false" ht="15.75" hidden="false" customHeight="false" outlineLevel="0" collapsed="false">
      <c r="D2725" s="240" t="n">
        <v>2725</v>
      </c>
    </row>
    <row r="2726" customFormat="false" ht="15.75" hidden="false" customHeight="false" outlineLevel="0" collapsed="false">
      <c r="D2726" s="240" t="n">
        <v>2726</v>
      </c>
    </row>
    <row r="2727" customFormat="false" ht="15.75" hidden="false" customHeight="false" outlineLevel="0" collapsed="false">
      <c r="D2727" s="240" t="n">
        <v>2727</v>
      </c>
    </row>
    <row r="2728" customFormat="false" ht="15.75" hidden="false" customHeight="false" outlineLevel="0" collapsed="false">
      <c r="D2728" s="240" t="n">
        <v>2728</v>
      </c>
    </row>
    <row r="2729" customFormat="false" ht="15.75" hidden="false" customHeight="false" outlineLevel="0" collapsed="false">
      <c r="D2729" s="240" t="n">
        <v>2729</v>
      </c>
    </row>
    <row r="2730" customFormat="false" ht="15.75" hidden="false" customHeight="false" outlineLevel="0" collapsed="false">
      <c r="D2730" s="240" t="n">
        <v>2730</v>
      </c>
    </row>
    <row r="2731" customFormat="false" ht="15.75" hidden="false" customHeight="false" outlineLevel="0" collapsed="false">
      <c r="D2731" s="240" t="n">
        <v>2731</v>
      </c>
    </row>
    <row r="2732" customFormat="false" ht="15.75" hidden="false" customHeight="false" outlineLevel="0" collapsed="false">
      <c r="D2732" s="240" t="n">
        <v>2732</v>
      </c>
    </row>
    <row r="2733" customFormat="false" ht="15.75" hidden="false" customHeight="false" outlineLevel="0" collapsed="false">
      <c r="D2733" s="240" t="n">
        <v>2733</v>
      </c>
    </row>
    <row r="2734" customFormat="false" ht="15.75" hidden="false" customHeight="false" outlineLevel="0" collapsed="false">
      <c r="D2734" s="240" t="n">
        <v>2734</v>
      </c>
    </row>
    <row r="2735" customFormat="false" ht="15.75" hidden="false" customHeight="false" outlineLevel="0" collapsed="false">
      <c r="D2735" s="240" t="n">
        <v>2735</v>
      </c>
    </row>
    <row r="2736" customFormat="false" ht="15.75" hidden="false" customHeight="false" outlineLevel="0" collapsed="false">
      <c r="D2736" s="240" t="n">
        <v>2736</v>
      </c>
    </row>
    <row r="2737" customFormat="false" ht="15.75" hidden="false" customHeight="false" outlineLevel="0" collapsed="false">
      <c r="D2737" s="240" t="n">
        <v>2737</v>
      </c>
    </row>
    <row r="2738" customFormat="false" ht="15.75" hidden="false" customHeight="false" outlineLevel="0" collapsed="false">
      <c r="D2738" s="240" t="n">
        <v>2738</v>
      </c>
    </row>
    <row r="2739" customFormat="false" ht="15.75" hidden="false" customHeight="false" outlineLevel="0" collapsed="false">
      <c r="D2739" s="240" t="n">
        <v>2739</v>
      </c>
    </row>
    <row r="2740" customFormat="false" ht="15.75" hidden="false" customHeight="false" outlineLevel="0" collapsed="false">
      <c r="D2740" s="240" t="n">
        <v>2740</v>
      </c>
    </row>
    <row r="2741" customFormat="false" ht="15.75" hidden="false" customHeight="false" outlineLevel="0" collapsed="false">
      <c r="D2741" s="240" t="n">
        <v>2741</v>
      </c>
    </row>
    <row r="2742" customFormat="false" ht="15.75" hidden="false" customHeight="false" outlineLevel="0" collapsed="false">
      <c r="D2742" s="240" t="n">
        <v>2742</v>
      </c>
    </row>
    <row r="2743" customFormat="false" ht="15.75" hidden="false" customHeight="false" outlineLevel="0" collapsed="false">
      <c r="D2743" s="240" t="n">
        <v>2743</v>
      </c>
    </row>
    <row r="2744" customFormat="false" ht="15.75" hidden="false" customHeight="false" outlineLevel="0" collapsed="false">
      <c r="D2744" s="240" t="n">
        <v>2744</v>
      </c>
    </row>
    <row r="2745" customFormat="false" ht="15.75" hidden="false" customHeight="false" outlineLevel="0" collapsed="false">
      <c r="D2745" s="240" t="n">
        <v>2745</v>
      </c>
    </row>
    <row r="2746" customFormat="false" ht="15.75" hidden="false" customHeight="false" outlineLevel="0" collapsed="false">
      <c r="D2746" s="240" t="n">
        <v>2746</v>
      </c>
    </row>
    <row r="2747" customFormat="false" ht="15.75" hidden="false" customHeight="false" outlineLevel="0" collapsed="false">
      <c r="D2747" s="240" t="n">
        <v>2747</v>
      </c>
    </row>
    <row r="2748" customFormat="false" ht="15.75" hidden="false" customHeight="false" outlineLevel="0" collapsed="false">
      <c r="D2748" s="240" t="n">
        <v>2748</v>
      </c>
    </row>
    <row r="2749" customFormat="false" ht="15.75" hidden="false" customHeight="false" outlineLevel="0" collapsed="false">
      <c r="D2749" s="240" t="n">
        <v>2749</v>
      </c>
    </row>
    <row r="2750" customFormat="false" ht="15.75" hidden="false" customHeight="false" outlineLevel="0" collapsed="false">
      <c r="D2750" s="240" t="n">
        <v>2750</v>
      </c>
    </row>
    <row r="2751" customFormat="false" ht="15.75" hidden="false" customHeight="false" outlineLevel="0" collapsed="false">
      <c r="D2751" s="240" t="n">
        <v>2751</v>
      </c>
    </row>
    <row r="2752" customFormat="false" ht="15.75" hidden="false" customHeight="false" outlineLevel="0" collapsed="false">
      <c r="D2752" s="240" t="n">
        <v>2752</v>
      </c>
    </row>
    <row r="2753" customFormat="false" ht="15.75" hidden="false" customHeight="false" outlineLevel="0" collapsed="false">
      <c r="D2753" s="240" t="n">
        <v>2753</v>
      </c>
    </row>
    <row r="2754" customFormat="false" ht="15.75" hidden="false" customHeight="false" outlineLevel="0" collapsed="false">
      <c r="D2754" s="240" t="n">
        <v>2754</v>
      </c>
    </row>
    <row r="2755" customFormat="false" ht="15.75" hidden="false" customHeight="false" outlineLevel="0" collapsed="false">
      <c r="D2755" s="240" t="n">
        <v>2755</v>
      </c>
    </row>
    <row r="2756" customFormat="false" ht="15.75" hidden="false" customHeight="false" outlineLevel="0" collapsed="false">
      <c r="D2756" s="240" t="n">
        <v>2756</v>
      </c>
    </row>
    <row r="2757" customFormat="false" ht="15.75" hidden="false" customHeight="false" outlineLevel="0" collapsed="false">
      <c r="D2757" s="240" t="n">
        <v>2757</v>
      </c>
    </row>
    <row r="2758" customFormat="false" ht="15.75" hidden="false" customHeight="false" outlineLevel="0" collapsed="false">
      <c r="D2758" s="240" t="n">
        <v>2758</v>
      </c>
    </row>
    <row r="2759" customFormat="false" ht="15.75" hidden="false" customHeight="false" outlineLevel="0" collapsed="false">
      <c r="D2759" s="240" t="n">
        <v>2759</v>
      </c>
    </row>
    <row r="2760" customFormat="false" ht="15.75" hidden="false" customHeight="false" outlineLevel="0" collapsed="false">
      <c r="D2760" s="240" t="n">
        <v>2760</v>
      </c>
    </row>
    <row r="2761" customFormat="false" ht="15.75" hidden="false" customHeight="false" outlineLevel="0" collapsed="false">
      <c r="D2761" s="240" t="n">
        <v>2761</v>
      </c>
    </row>
    <row r="2762" customFormat="false" ht="15.75" hidden="false" customHeight="false" outlineLevel="0" collapsed="false">
      <c r="D2762" s="240" t="n">
        <v>2762</v>
      </c>
    </row>
    <row r="2763" customFormat="false" ht="15.75" hidden="false" customHeight="false" outlineLevel="0" collapsed="false">
      <c r="D2763" s="240" t="n">
        <v>2763</v>
      </c>
    </row>
    <row r="2764" customFormat="false" ht="15.75" hidden="false" customHeight="false" outlineLevel="0" collapsed="false">
      <c r="D2764" s="240" t="n">
        <v>2764</v>
      </c>
    </row>
    <row r="2765" customFormat="false" ht="15.75" hidden="false" customHeight="false" outlineLevel="0" collapsed="false">
      <c r="D2765" s="240" t="n">
        <v>2765</v>
      </c>
    </row>
    <row r="2766" customFormat="false" ht="15.75" hidden="false" customHeight="false" outlineLevel="0" collapsed="false">
      <c r="D2766" s="240" t="n">
        <v>2766</v>
      </c>
    </row>
    <row r="2767" customFormat="false" ht="15.75" hidden="false" customHeight="false" outlineLevel="0" collapsed="false">
      <c r="D2767" s="240" t="n">
        <v>2767</v>
      </c>
    </row>
    <row r="2768" customFormat="false" ht="15.75" hidden="false" customHeight="false" outlineLevel="0" collapsed="false">
      <c r="D2768" s="240" t="n">
        <v>2768</v>
      </c>
    </row>
    <row r="2769" customFormat="false" ht="15.75" hidden="false" customHeight="false" outlineLevel="0" collapsed="false">
      <c r="D2769" s="240" t="n">
        <v>2769</v>
      </c>
    </row>
    <row r="2770" customFormat="false" ht="15.75" hidden="false" customHeight="false" outlineLevel="0" collapsed="false">
      <c r="D2770" s="240" t="n">
        <v>2770</v>
      </c>
    </row>
    <row r="2771" customFormat="false" ht="15.75" hidden="false" customHeight="false" outlineLevel="0" collapsed="false">
      <c r="D2771" s="240" t="n">
        <v>2771</v>
      </c>
    </row>
    <row r="2772" customFormat="false" ht="15.75" hidden="false" customHeight="false" outlineLevel="0" collapsed="false">
      <c r="D2772" s="240" t="n">
        <v>2772</v>
      </c>
    </row>
    <row r="2773" customFormat="false" ht="15.75" hidden="false" customHeight="false" outlineLevel="0" collapsed="false">
      <c r="D2773" s="240" t="n">
        <v>2773</v>
      </c>
    </row>
    <row r="2774" customFormat="false" ht="15.75" hidden="false" customHeight="false" outlineLevel="0" collapsed="false">
      <c r="D2774" s="240" t="n">
        <v>2774</v>
      </c>
    </row>
    <row r="2775" customFormat="false" ht="15.75" hidden="false" customHeight="false" outlineLevel="0" collapsed="false">
      <c r="D2775" s="240" t="n">
        <v>2775</v>
      </c>
    </row>
    <row r="2776" customFormat="false" ht="15.75" hidden="false" customHeight="false" outlineLevel="0" collapsed="false">
      <c r="D2776" s="240" t="n">
        <v>2776</v>
      </c>
    </row>
    <row r="2777" customFormat="false" ht="15.75" hidden="false" customHeight="false" outlineLevel="0" collapsed="false">
      <c r="D2777" s="240" t="n">
        <v>2777</v>
      </c>
    </row>
    <row r="2778" customFormat="false" ht="15.75" hidden="false" customHeight="false" outlineLevel="0" collapsed="false">
      <c r="D2778" s="240" t="n">
        <v>2778</v>
      </c>
    </row>
    <row r="2779" customFormat="false" ht="15.75" hidden="false" customHeight="false" outlineLevel="0" collapsed="false">
      <c r="D2779" s="240" t="n">
        <v>2779</v>
      </c>
    </row>
    <row r="2780" customFormat="false" ht="15.75" hidden="false" customHeight="false" outlineLevel="0" collapsed="false">
      <c r="D2780" s="240" t="n">
        <v>2780</v>
      </c>
    </row>
    <row r="2781" customFormat="false" ht="15.75" hidden="false" customHeight="false" outlineLevel="0" collapsed="false">
      <c r="D2781" s="240" t="n">
        <v>2781</v>
      </c>
    </row>
    <row r="2782" customFormat="false" ht="15.75" hidden="false" customHeight="false" outlineLevel="0" collapsed="false">
      <c r="D2782" s="240" t="n">
        <v>2782</v>
      </c>
    </row>
    <row r="2783" customFormat="false" ht="15.75" hidden="false" customHeight="false" outlineLevel="0" collapsed="false">
      <c r="D2783" s="240" t="n">
        <v>2783</v>
      </c>
    </row>
    <row r="2784" customFormat="false" ht="15.75" hidden="false" customHeight="false" outlineLevel="0" collapsed="false">
      <c r="D2784" s="240" t="n">
        <v>2784</v>
      </c>
    </row>
    <row r="2785" customFormat="false" ht="15.75" hidden="false" customHeight="false" outlineLevel="0" collapsed="false">
      <c r="D2785" s="240" t="n">
        <v>2785</v>
      </c>
    </row>
    <row r="2786" customFormat="false" ht="15.75" hidden="false" customHeight="false" outlineLevel="0" collapsed="false">
      <c r="D2786" s="240" t="n">
        <v>2786</v>
      </c>
    </row>
    <row r="2787" customFormat="false" ht="15.75" hidden="false" customHeight="false" outlineLevel="0" collapsed="false">
      <c r="D2787" s="240" t="n">
        <v>2787</v>
      </c>
    </row>
    <row r="2788" customFormat="false" ht="15.75" hidden="false" customHeight="false" outlineLevel="0" collapsed="false">
      <c r="D2788" s="240" t="n">
        <v>2788</v>
      </c>
    </row>
    <row r="2789" customFormat="false" ht="15.75" hidden="false" customHeight="false" outlineLevel="0" collapsed="false">
      <c r="D2789" s="240" t="n">
        <v>2789</v>
      </c>
    </row>
    <row r="2790" customFormat="false" ht="15.75" hidden="false" customHeight="false" outlineLevel="0" collapsed="false">
      <c r="D2790" s="240" t="n">
        <v>2790</v>
      </c>
    </row>
    <row r="2791" customFormat="false" ht="15.75" hidden="false" customHeight="false" outlineLevel="0" collapsed="false">
      <c r="D2791" s="240" t="n">
        <v>2791</v>
      </c>
    </row>
    <row r="2792" customFormat="false" ht="15.75" hidden="false" customHeight="false" outlineLevel="0" collapsed="false">
      <c r="D2792" s="240" t="n">
        <v>2792</v>
      </c>
    </row>
    <row r="2793" customFormat="false" ht="15.75" hidden="false" customHeight="false" outlineLevel="0" collapsed="false">
      <c r="D2793" s="240" t="n">
        <v>2793</v>
      </c>
    </row>
    <row r="2794" customFormat="false" ht="15.75" hidden="false" customHeight="false" outlineLevel="0" collapsed="false">
      <c r="D2794" s="240" t="n">
        <v>2794</v>
      </c>
    </row>
    <row r="2795" customFormat="false" ht="15.75" hidden="false" customHeight="false" outlineLevel="0" collapsed="false">
      <c r="D2795" s="240" t="n">
        <v>2795</v>
      </c>
    </row>
    <row r="2796" customFormat="false" ht="15.75" hidden="false" customHeight="false" outlineLevel="0" collapsed="false">
      <c r="D2796" s="240" t="n">
        <v>2796</v>
      </c>
    </row>
    <row r="2797" customFormat="false" ht="15.75" hidden="false" customHeight="false" outlineLevel="0" collapsed="false">
      <c r="D2797" s="240" t="n">
        <v>2797</v>
      </c>
    </row>
    <row r="2798" customFormat="false" ht="15.75" hidden="false" customHeight="false" outlineLevel="0" collapsed="false">
      <c r="D2798" s="240" t="n">
        <v>2798</v>
      </c>
    </row>
    <row r="2799" customFormat="false" ht="15.75" hidden="false" customHeight="false" outlineLevel="0" collapsed="false">
      <c r="D2799" s="240" t="n">
        <v>2799</v>
      </c>
    </row>
    <row r="2800" customFormat="false" ht="15.75" hidden="false" customHeight="false" outlineLevel="0" collapsed="false">
      <c r="D2800" s="240" t="n">
        <v>2800</v>
      </c>
    </row>
    <row r="2801" customFormat="false" ht="15.75" hidden="false" customHeight="false" outlineLevel="0" collapsed="false">
      <c r="D2801" s="240" t="n">
        <v>2801</v>
      </c>
    </row>
    <row r="2802" customFormat="false" ht="15.75" hidden="false" customHeight="false" outlineLevel="0" collapsed="false">
      <c r="D2802" s="240" t="n">
        <v>2802</v>
      </c>
    </row>
    <row r="2803" customFormat="false" ht="15.75" hidden="false" customHeight="false" outlineLevel="0" collapsed="false">
      <c r="D2803" s="240" t="n">
        <v>2803</v>
      </c>
    </row>
    <row r="2804" customFormat="false" ht="15.75" hidden="false" customHeight="false" outlineLevel="0" collapsed="false">
      <c r="D2804" s="240" t="n">
        <v>2804</v>
      </c>
    </row>
    <row r="2805" customFormat="false" ht="15.75" hidden="false" customHeight="false" outlineLevel="0" collapsed="false">
      <c r="D2805" s="240" t="n">
        <v>2805</v>
      </c>
    </row>
    <row r="2806" customFormat="false" ht="15.75" hidden="false" customHeight="false" outlineLevel="0" collapsed="false">
      <c r="D2806" s="240" t="n">
        <v>2806</v>
      </c>
    </row>
    <row r="2807" customFormat="false" ht="15.75" hidden="false" customHeight="false" outlineLevel="0" collapsed="false">
      <c r="D2807" s="240" t="n">
        <v>2807</v>
      </c>
    </row>
    <row r="2808" customFormat="false" ht="15.75" hidden="false" customHeight="false" outlineLevel="0" collapsed="false">
      <c r="D2808" s="240" t="n">
        <v>2808</v>
      </c>
    </row>
    <row r="2809" customFormat="false" ht="15.75" hidden="false" customHeight="false" outlineLevel="0" collapsed="false">
      <c r="D2809" s="240" t="n">
        <v>2809</v>
      </c>
    </row>
    <row r="2810" customFormat="false" ht="15.75" hidden="false" customHeight="false" outlineLevel="0" collapsed="false">
      <c r="D2810" s="240" t="n">
        <v>2810</v>
      </c>
    </row>
    <row r="2811" customFormat="false" ht="15.75" hidden="false" customHeight="false" outlineLevel="0" collapsed="false">
      <c r="D2811" s="240" t="n">
        <v>2811</v>
      </c>
    </row>
    <row r="2812" customFormat="false" ht="15.75" hidden="false" customHeight="false" outlineLevel="0" collapsed="false">
      <c r="D2812" s="240" t="n">
        <v>2812</v>
      </c>
    </row>
    <row r="2813" customFormat="false" ht="15.75" hidden="false" customHeight="false" outlineLevel="0" collapsed="false">
      <c r="D2813" s="240" t="n">
        <v>2813</v>
      </c>
    </row>
    <row r="2814" customFormat="false" ht="15.75" hidden="false" customHeight="false" outlineLevel="0" collapsed="false">
      <c r="D2814" s="240" t="n">
        <v>2814</v>
      </c>
    </row>
    <row r="2815" customFormat="false" ht="15.75" hidden="false" customHeight="false" outlineLevel="0" collapsed="false">
      <c r="D2815" s="240" t="n">
        <v>2815</v>
      </c>
    </row>
    <row r="2816" customFormat="false" ht="15.75" hidden="false" customHeight="false" outlineLevel="0" collapsed="false">
      <c r="D2816" s="240" t="n">
        <v>2816</v>
      </c>
    </row>
    <row r="2817" customFormat="false" ht="15.75" hidden="false" customHeight="false" outlineLevel="0" collapsed="false">
      <c r="D2817" s="240" t="n">
        <v>2817</v>
      </c>
    </row>
    <row r="2818" customFormat="false" ht="15.75" hidden="false" customHeight="false" outlineLevel="0" collapsed="false">
      <c r="D2818" s="240" t="n">
        <v>2818</v>
      </c>
    </row>
    <row r="2819" customFormat="false" ht="15.75" hidden="false" customHeight="false" outlineLevel="0" collapsed="false">
      <c r="D2819" s="240" t="n">
        <v>2819</v>
      </c>
    </row>
    <row r="2820" customFormat="false" ht="15.75" hidden="false" customHeight="false" outlineLevel="0" collapsed="false">
      <c r="D2820" s="240" t="n">
        <v>2820</v>
      </c>
    </row>
    <row r="2821" customFormat="false" ht="15.75" hidden="false" customHeight="false" outlineLevel="0" collapsed="false">
      <c r="D2821" s="240" t="n">
        <v>2821</v>
      </c>
    </row>
    <row r="2822" customFormat="false" ht="15.75" hidden="false" customHeight="false" outlineLevel="0" collapsed="false">
      <c r="D2822" s="240" t="n">
        <v>2822</v>
      </c>
    </row>
    <row r="2823" customFormat="false" ht="15.75" hidden="false" customHeight="false" outlineLevel="0" collapsed="false">
      <c r="D2823" s="240" t="n">
        <v>2823</v>
      </c>
    </row>
    <row r="2824" customFormat="false" ht="15.75" hidden="false" customHeight="false" outlineLevel="0" collapsed="false">
      <c r="D2824" s="240" t="n">
        <v>2824</v>
      </c>
    </row>
    <row r="2825" customFormat="false" ht="15.75" hidden="false" customHeight="false" outlineLevel="0" collapsed="false">
      <c r="D2825" s="240" t="n">
        <v>2825</v>
      </c>
    </row>
    <row r="2826" customFormat="false" ht="15.75" hidden="false" customHeight="false" outlineLevel="0" collapsed="false">
      <c r="D2826" s="240" t="n">
        <v>2826</v>
      </c>
    </row>
    <row r="2827" customFormat="false" ht="15.75" hidden="false" customHeight="false" outlineLevel="0" collapsed="false">
      <c r="D2827" s="240" t="n">
        <v>2827</v>
      </c>
    </row>
    <row r="2828" customFormat="false" ht="15.75" hidden="false" customHeight="false" outlineLevel="0" collapsed="false">
      <c r="D2828" s="240" t="n">
        <v>2828</v>
      </c>
    </row>
    <row r="2829" customFormat="false" ht="15.75" hidden="false" customHeight="false" outlineLevel="0" collapsed="false">
      <c r="D2829" s="240" t="n">
        <v>2829</v>
      </c>
    </row>
    <row r="2830" customFormat="false" ht="15.75" hidden="false" customHeight="false" outlineLevel="0" collapsed="false">
      <c r="D2830" s="240" t="n">
        <v>2830</v>
      </c>
    </row>
    <row r="2831" customFormat="false" ht="15.75" hidden="false" customHeight="false" outlineLevel="0" collapsed="false">
      <c r="D2831" s="240" t="n">
        <v>2831</v>
      </c>
    </row>
    <row r="2832" customFormat="false" ht="15.75" hidden="false" customHeight="false" outlineLevel="0" collapsed="false">
      <c r="D2832" s="240" t="n">
        <v>2832</v>
      </c>
    </row>
    <row r="2833" customFormat="false" ht="15.75" hidden="false" customHeight="false" outlineLevel="0" collapsed="false">
      <c r="D2833" s="240" t="n">
        <v>2833</v>
      </c>
    </row>
    <row r="2834" customFormat="false" ht="15.75" hidden="false" customHeight="false" outlineLevel="0" collapsed="false">
      <c r="D2834" s="240" t="n">
        <v>2834</v>
      </c>
    </row>
    <row r="2835" customFormat="false" ht="15.75" hidden="false" customHeight="false" outlineLevel="0" collapsed="false">
      <c r="D2835" s="240" t="n">
        <v>2835</v>
      </c>
    </row>
    <row r="2836" customFormat="false" ht="15.75" hidden="false" customHeight="false" outlineLevel="0" collapsed="false">
      <c r="D2836" s="240" t="n">
        <v>2836</v>
      </c>
    </row>
    <row r="2837" customFormat="false" ht="15.75" hidden="false" customHeight="false" outlineLevel="0" collapsed="false">
      <c r="D2837" s="240" t="n">
        <v>2837</v>
      </c>
    </row>
    <row r="2838" customFormat="false" ht="15.75" hidden="false" customHeight="false" outlineLevel="0" collapsed="false">
      <c r="D2838" s="240" t="n">
        <v>2838</v>
      </c>
    </row>
    <row r="2839" customFormat="false" ht="15.75" hidden="false" customHeight="false" outlineLevel="0" collapsed="false">
      <c r="D2839" s="240" t="n">
        <v>2839</v>
      </c>
    </row>
    <row r="2840" customFormat="false" ht="15.75" hidden="false" customHeight="false" outlineLevel="0" collapsed="false">
      <c r="D2840" s="240" t="n">
        <v>2840</v>
      </c>
    </row>
    <row r="2841" customFormat="false" ht="15.75" hidden="false" customHeight="false" outlineLevel="0" collapsed="false">
      <c r="D2841" s="240" t="n">
        <v>2841</v>
      </c>
    </row>
    <row r="2842" customFormat="false" ht="15.75" hidden="false" customHeight="false" outlineLevel="0" collapsed="false">
      <c r="D2842" s="240" t="n">
        <v>2842</v>
      </c>
    </row>
    <row r="2843" customFormat="false" ht="15.75" hidden="false" customHeight="false" outlineLevel="0" collapsed="false">
      <c r="D2843" s="240" t="n">
        <v>2843</v>
      </c>
    </row>
    <row r="2844" customFormat="false" ht="15.75" hidden="false" customHeight="false" outlineLevel="0" collapsed="false">
      <c r="D2844" s="240" t="n">
        <v>2844</v>
      </c>
    </row>
    <row r="2845" customFormat="false" ht="15.75" hidden="false" customHeight="false" outlineLevel="0" collapsed="false">
      <c r="D2845" s="240" t="n">
        <v>2845</v>
      </c>
    </row>
    <row r="2846" customFormat="false" ht="15.75" hidden="false" customHeight="false" outlineLevel="0" collapsed="false">
      <c r="D2846" s="240" t="n">
        <v>2846</v>
      </c>
    </row>
    <row r="2847" customFormat="false" ht="15.75" hidden="false" customHeight="false" outlineLevel="0" collapsed="false">
      <c r="D2847" s="240" t="n">
        <v>2847</v>
      </c>
    </row>
    <row r="2848" customFormat="false" ht="15.75" hidden="false" customHeight="false" outlineLevel="0" collapsed="false">
      <c r="D2848" s="240" t="n">
        <v>2848</v>
      </c>
    </row>
    <row r="2849" customFormat="false" ht="15.75" hidden="false" customHeight="false" outlineLevel="0" collapsed="false">
      <c r="D2849" s="240" t="n">
        <v>2849</v>
      </c>
    </row>
    <row r="2850" customFormat="false" ht="15.75" hidden="false" customHeight="false" outlineLevel="0" collapsed="false">
      <c r="D2850" s="240" t="n">
        <v>2850</v>
      </c>
    </row>
    <row r="2851" customFormat="false" ht="15.75" hidden="false" customHeight="false" outlineLevel="0" collapsed="false">
      <c r="D2851" s="240" t="n">
        <v>2851</v>
      </c>
    </row>
    <row r="2852" customFormat="false" ht="15.75" hidden="false" customHeight="false" outlineLevel="0" collapsed="false">
      <c r="D2852" s="240" t="n">
        <v>2852</v>
      </c>
    </row>
    <row r="2853" customFormat="false" ht="15.75" hidden="false" customHeight="false" outlineLevel="0" collapsed="false">
      <c r="D2853" s="240" t="n">
        <v>2853</v>
      </c>
    </row>
    <row r="2854" customFormat="false" ht="15.75" hidden="false" customHeight="false" outlineLevel="0" collapsed="false">
      <c r="D2854" s="240" t="n">
        <v>2854</v>
      </c>
    </row>
    <row r="2855" customFormat="false" ht="15.75" hidden="false" customHeight="false" outlineLevel="0" collapsed="false">
      <c r="D2855" s="240" t="n">
        <v>2855</v>
      </c>
    </row>
    <row r="2856" customFormat="false" ht="15.75" hidden="false" customHeight="false" outlineLevel="0" collapsed="false">
      <c r="D2856" s="240" t="n">
        <v>2856</v>
      </c>
    </row>
    <row r="2857" customFormat="false" ht="15.75" hidden="false" customHeight="false" outlineLevel="0" collapsed="false">
      <c r="D2857" s="240" t="n">
        <v>2857</v>
      </c>
    </row>
    <row r="2858" customFormat="false" ht="15.75" hidden="false" customHeight="false" outlineLevel="0" collapsed="false">
      <c r="D2858" s="240" t="n">
        <v>2858</v>
      </c>
    </row>
    <row r="2859" customFormat="false" ht="15.75" hidden="false" customHeight="false" outlineLevel="0" collapsed="false">
      <c r="D2859" s="240" t="n">
        <v>2859</v>
      </c>
    </row>
    <row r="2860" customFormat="false" ht="15.75" hidden="false" customHeight="false" outlineLevel="0" collapsed="false">
      <c r="D2860" s="240" t="n">
        <v>2860</v>
      </c>
    </row>
    <row r="2861" customFormat="false" ht="15.75" hidden="false" customHeight="false" outlineLevel="0" collapsed="false">
      <c r="D2861" s="240" t="n">
        <v>2861</v>
      </c>
    </row>
    <row r="2862" customFormat="false" ht="15.75" hidden="false" customHeight="false" outlineLevel="0" collapsed="false">
      <c r="D2862" s="240" t="n">
        <v>2862</v>
      </c>
    </row>
    <row r="2863" customFormat="false" ht="15.75" hidden="false" customHeight="false" outlineLevel="0" collapsed="false">
      <c r="D2863" s="240" t="n">
        <v>2863</v>
      </c>
    </row>
    <row r="2864" customFormat="false" ht="15.75" hidden="false" customHeight="false" outlineLevel="0" collapsed="false">
      <c r="D2864" s="240" t="n">
        <v>2864</v>
      </c>
    </row>
    <row r="2865" customFormat="false" ht="15.75" hidden="false" customHeight="false" outlineLevel="0" collapsed="false">
      <c r="D2865" s="240" t="n">
        <v>2865</v>
      </c>
    </row>
    <row r="2866" customFormat="false" ht="15.75" hidden="false" customHeight="false" outlineLevel="0" collapsed="false">
      <c r="D2866" s="240" t="n">
        <v>2866</v>
      </c>
    </row>
    <row r="2867" customFormat="false" ht="15.75" hidden="false" customHeight="false" outlineLevel="0" collapsed="false">
      <c r="D2867" s="240" t="n">
        <v>2867</v>
      </c>
    </row>
    <row r="2868" customFormat="false" ht="15.75" hidden="false" customHeight="false" outlineLevel="0" collapsed="false">
      <c r="D2868" s="240" t="n">
        <v>2868</v>
      </c>
    </row>
    <row r="2869" customFormat="false" ht="15.75" hidden="false" customHeight="false" outlineLevel="0" collapsed="false">
      <c r="D2869" s="240" t="n">
        <v>2869</v>
      </c>
    </row>
    <row r="2870" customFormat="false" ht="15.75" hidden="false" customHeight="false" outlineLevel="0" collapsed="false">
      <c r="D2870" s="240" t="n">
        <v>2870</v>
      </c>
    </row>
    <row r="2871" customFormat="false" ht="15.75" hidden="false" customHeight="false" outlineLevel="0" collapsed="false">
      <c r="D2871" s="240" t="n">
        <v>2871</v>
      </c>
    </row>
    <row r="2872" customFormat="false" ht="15.75" hidden="false" customHeight="false" outlineLevel="0" collapsed="false">
      <c r="D2872" s="240" t="n">
        <v>2872</v>
      </c>
    </row>
    <row r="2873" customFormat="false" ht="15.75" hidden="false" customHeight="false" outlineLevel="0" collapsed="false">
      <c r="D2873" s="240" t="n">
        <v>2873</v>
      </c>
    </row>
    <row r="2874" customFormat="false" ht="15.75" hidden="false" customHeight="false" outlineLevel="0" collapsed="false">
      <c r="D2874" s="240" t="n">
        <v>2874</v>
      </c>
    </row>
    <row r="2875" customFormat="false" ht="15.75" hidden="false" customHeight="false" outlineLevel="0" collapsed="false">
      <c r="D2875" s="240" t="n">
        <v>2875</v>
      </c>
    </row>
    <row r="2876" customFormat="false" ht="15.75" hidden="false" customHeight="false" outlineLevel="0" collapsed="false">
      <c r="D2876" s="240" t="n">
        <v>2876</v>
      </c>
    </row>
    <row r="2877" customFormat="false" ht="15.75" hidden="false" customHeight="false" outlineLevel="0" collapsed="false">
      <c r="D2877" s="240" t="n">
        <v>2877</v>
      </c>
    </row>
    <row r="2878" customFormat="false" ht="15.75" hidden="false" customHeight="false" outlineLevel="0" collapsed="false">
      <c r="D2878" s="240" t="n">
        <v>2878</v>
      </c>
    </row>
    <row r="2879" customFormat="false" ht="15.75" hidden="false" customHeight="false" outlineLevel="0" collapsed="false">
      <c r="D2879" s="240" t="n">
        <v>2879</v>
      </c>
    </row>
    <row r="2880" customFormat="false" ht="15.75" hidden="false" customHeight="false" outlineLevel="0" collapsed="false">
      <c r="D2880" s="240" t="n">
        <v>2880</v>
      </c>
    </row>
    <row r="2881" customFormat="false" ht="15.75" hidden="false" customHeight="false" outlineLevel="0" collapsed="false">
      <c r="D2881" s="240" t="n">
        <v>2881</v>
      </c>
    </row>
    <row r="2882" customFormat="false" ht="15.75" hidden="false" customHeight="false" outlineLevel="0" collapsed="false">
      <c r="D2882" s="240" t="n">
        <v>2882</v>
      </c>
    </row>
    <row r="2883" customFormat="false" ht="15.75" hidden="false" customHeight="false" outlineLevel="0" collapsed="false">
      <c r="D2883" s="240" t="n">
        <v>2883</v>
      </c>
    </row>
    <row r="2884" customFormat="false" ht="15.75" hidden="false" customHeight="false" outlineLevel="0" collapsed="false">
      <c r="D2884" s="240" t="n">
        <v>2884</v>
      </c>
    </row>
    <row r="2885" customFormat="false" ht="15.75" hidden="false" customHeight="false" outlineLevel="0" collapsed="false">
      <c r="D2885" s="240" t="n">
        <v>2885</v>
      </c>
    </row>
    <row r="2886" customFormat="false" ht="15.75" hidden="false" customHeight="false" outlineLevel="0" collapsed="false">
      <c r="D2886" s="240" t="n">
        <v>2886</v>
      </c>
    </row>
    <row r="2887" customFormat="false" ht="15.75" hidden="false" customHeight="false" outlineLevel="0" collapsed="false">
      <c r="D2887" s="240" t="n">
        <v>2887</v>
      </c>
    </row>
    <row r="2888" customFormat="false" ht="15.75" hidden="false" customHeight="false" outlineLevel="0" collapsed="false">
      <c r="D2888" s="240" t="n">
        <v>2888</v>
      </c>
    </row>
    <row r="2889" customFormat="false" ht="15.75" hidden="false" customHeight="false" outlineLevel="0" collapsed="false">
      <c r="D2889" s="240" t="n">
        <v>2889</v>
      </c>
    </row>
    <row r="2890" customFormat="false" ht="15.75" hidden="false" customHeight="false" outlineLevel="0" collapsed="false">
      <c r="D2890" s="240" t="n">
        <v>2890</v>
      </c>
    </row>
    <row r="2891" customFormat="false" ht="15.75" hidden="false" customHeight="false" outlineLevel="0" collapsed="false">
      <c r="D2891" s="240" t="n">
        <v>2891</v>
      </c>
    </row>
    <row r="2892" customFormat="false" ht="15.75" hidden="false" customHeight="false" outlineLevel="0" collapsed="false">
      <c r="D2892" s="240" t="n">
        <v>2892</v>
      </c>
    </row>
    <row r="2893" customFormat="false" ht="15.75" hidden="false" customHeight="false" outlineLevel="0" collapsed="false">
      <c r="D2893" s="240" t="n">
        <v>2893</v>
      </c>
    </row>
    <row r="2894" customFormat="false" ht="15.75" hidden="false" customHeight="false" outlineLevel="0" collapsed="false">
      <c r="D2894" s="240" t="n">
        <v>2894</v>
      </c>
    </row>
    <row r="2895" customFormat="false" ht="15.75" hidden="false" customHeight="false" outlineLevel="0" collapsed="false">
      <c r="D2895" s="240" t="n">
        <v>2895</v>
      </c>
    </row>
    <row r="2896" customFormat="false" ht="15.75" hidden="false" customHeight="false" outlineLevel="0" collapsed="false">
      <c r="D2896" s="240" t="n">
        <v>2896</v>
      </c>
    </row>
    <row r="2897" customFormat="false" ht="15.75" hidden="false" customHeight="false" outlineLevel="0" collapsed="false">
      <c r="D2897" s="240" t="n">
        <v>2897</v>
      </c>
    </row>
    <row r="2898" customFormat="false" ht="15.75" hidden="false" customHeight="false" outlineLevel="0" collapsed="false">
      <c r="D2898" s="240" t="n">
        <v>2898</v>
      </c>
    </row>
    <row r="2899" customFormat="false" ht="15.75" hidden="false" customHeight="false" outlineLevel="0" collapsed="false">
      <c r="D2899" s="240" t="n">
        <v>2899</v>
      </c>
    </row>
    <row r="2900" customFormat="false" ht="15.75" hidden="false" customHeight="false" outlineLevel="0" collapsed="false">
      <c r="D2900" s="240" t="n">
        <v>2900</v>
      </c>
    </row>
    <row r="2901" customFormat="false" ht="15.75" hidden="false" customHeight="false" outlineLevel="0" collapsed="false">
      <c r="D2901" s="240" t="n">
        <v>2901</v>
      </c>
    </row>
    <row r="2902" customFormat="false" ht="15.75" hidden="false" customHeight="false" outlineLevel="0" collapsed="false">
      <c r="D2902" s="240" t="n">
        <v>2902</v>
      </c>
    </row>
    <row r="2903" customFormat="false" ht="15.75" hidden="false" customHeight="false" outlineLevel="0" collapsed="false">
      <c r="D2903" s="240" t="n">
        <v>2903</v>
      </c>
    </row>
    <row r="2904" customFormat="false" ht="15.75" hidden="false" customHeight="false" outlineLevel="0" collapsed="false">
      <c r="D2904" s="240" t="n">
        <v>2904</v>
      </c>
    </row>
    <row r="2905" customFormat="false" ht="15.75" hidden="false" customHeight="false" outlineLevel="0" collapsed="false">
      <c r="D2905" s="240" t="n">
        <v>2905</v>
      </c>
    </row>
    <row r="2906" customFormat="false" ht="15.75" hidden="false" customHeight="false" outlineLevel="0" collapsed="false">
      <c r="D2906" s="240" t="n">
        <v>2906</v>
      </c>
    </row>
    <row r="2907" customFormat="false" ht="15.75" hidden="false" customHeight="false" outlineLevel="0" collapsed="false">
      <c r="D2907" s="240" t="n">
        <v>2907</v>
      </c>
    </row>
    <row r="2908" customFormat="false" ht="15.75" hidden="false" customHeight="false" outlineLevel="0" collapsed="false">
      <c r="D2908" s="240" t="n">
        <v>2908</v>
      </c>
    </row>
    <row r="2909" customFormat="false" ht="15.75" hidden="false" customHeight="false" outlineLevel="0" collapsed="false">
      <c r="D2909" s="240" t="n">
        <v>2909</v>
      </c>
    </row>
    <row r="2910" customFormat="false" ht="15.75" hidden="false" customHeight="false" outlineLevel="0" collapsed="false">
      <c r="D2910" s="240" t="n">
        <v>2910</v>
      </c>
    </row>
    <row r="2911" customFormat="false" ht="15.75" hidden="false" customHeight="false" outlineLevel="0" collapsed="false">
      <c r="D2911" s="240" t="n">
        <v>2911</v>
      </c>
    </row>
    <row r="2912" customFormat="false" ht="15.75" hidden="false" customHeight="false" outlineLevel="0" collapsed="false">
      <c r="D2912" s="240" t="n">
        <v>2912</v>
      </c>
    </row>
    <row r="2913" customFormat="false" ht="15.75" hidden="false" customHeight="false" outlineLevel="0" collapsed="false">
      <c r="D2913" s="240" t="n">
        <v>2913</v>
      </c>
    </row>
    <row r="2914" customFormat="false" ht="15.75" hidden="false" customHeight="false" outlineLevel="0" collapsed="false">
      <c r="D2914" s="240" t="n">
        <v>2914</v>
      </c>
    </row>
    <row r="2915" customFormat="false" ht="15.75" hidden="false" customHeight="false" outlineLevel="0" collapsed="false">
      <c r="D2915" s="240" t="n">
        <v>2915</v>
      </c>
    </row>
    <row r="2916" customFormat="false" ht="15.75" hidden="false" customHeight="false" outlineLevel="0" collapsed="false">
      <c r="D2916" s="240" t="n">
        <v>2916</v>
      </c>
    </row>
    <row r="2917" customFormat="false" ht="15.75" hidden="false" customHeight="false" outlineLevel="0" collapsed="false">
      <c r="D2917" s="240" t="n">
        <v>2917</v>
      </c>
    </row>
    <row r="2918" customFormat="false" ht="15.75" hidden="false" customHeight="false" outlineLevel="0" collapsed="false">
      <c r="D2918" s="240" t="n">
        <v>2918</v>
      </c>
    </row>
    <row r="2919" customFormat="false" ht="15.75" hidden="false" customHeight="false" outlineLevel="0" collapsed="false">
      <c r="D2919" s="240" t="n">
        <v>2919</v>
      </c>
    </row>
    <row r="2920" customFormat="false" ht="15.75" hidden="false" customHeight="false" outlineLevel="0" collapsed="false">
      <c r="D2920" s="240" t="n">
        <v>2920</v>
      </c>
    </row>
    <row r="2921" customFormat="false" ht="15.75" hidden="false" customHeight="false" outlineLevel="0" collapsed="false">
      <c r="D2921" s="240" t="n">
        <v>2921</v>
      </c>
    </row>
    <row r="2922" customFormat="false" ht="15.75" hidden="false" customHeight="false" outlineLevel="0" collapsed="false">
      <c r="D2922" s="240" t="n">
        <v>2922</v>
      </c>
    </row>
    <row r="2923" customFormat="false" ht="15.75" hidden="false" customHeight="false" outlineLevel="0" collapsed="false">
      <c r="D2923" s="240" t="n">
        <v>2923</v>
      </c>
    </row>
    <row r="2924" customFormat="false" ht="15.75" hidden="false" customHeight="false" outlineLevel="0" collapsed="false">
      <c r="D2924" s="240" t="n">
        <v>2924</v>
      </c>
    </row>
    <row r="2925" customFormat="false" ht="15.75" hidden="false" customHeight="false" outlineLevel="0" collapsed="false">
      <c r="D2925" s="240" t="n">
        <v>2925</v>
      </c>
    </row>
    <row r="2926" customFormat="false" ht="15.75" hidden="false" customHeight="false" outlineLevel="0" collapsed="false">
      <c r="D2926" s="240" t="n">
        <v>2926</v>
      </c>
    </row>
    <row r="2927" customFormat="false" ht="15.75" hidden="false" customHeight="false" outlineLevel="0" collapsed="false">
      <c r="D2927" s="240" t="n">
        <v>2927</v>
      </c>
    </row>
    <row r="2928" customFormat="false" ht="15.75" hidden="false" customHeight="false" outlineLevel="0" collapsed="false">
      <c r="D2928" s="240" t="n">
        <v>2928</v>
      </c>
    </row>
    <row r="2929" customFormat="false" ht="15.75" hidden="false" customHeight="false" outlineLevel="0" collapsed="false">
      <c r="D2929" s="240" t="n">
        <v>2929</v>
      </c>
    </row>
    <row r="2930" customFormat="false" ht="15.75" hidden="false" customHeight="false" outlineLevel="0" collapsed="false">
      <c r="D2930" s="240" t="n">
        <v>2930</v>
      </c>
    </row>
    <row r="2931" customFormat="false" ht="15.75" hidden="false" customHeight="false" outlineLevel="0" collapsed="false">
      <c r="D2931" s="240" t="n">
        <v>2931</v>
      </c>
    </row>
    <row r="2932" customFormat="false" ht="15.75" hidden="false" customHeight="false" outlineLevel="0" collapsed="false">
      <c r="D2932" s="240" t="n">
        <v>2932</v>
      </c>
    </row>
    <row r="2933" customFormat="false" ht="15.75" hidden="false" customHeight="false" outlineLevel="0" collapsed="false">
      <c r="D2933" s="240" t="n">
        <v>2933</v>
      </c>
    </row>
    <row r="2934" customFormat="false" ht="15.75" hidden="false" customHeight="false" outlineLevel="0" collapsed="false">
      <c r="D2934" s="240" t="n">
        <v>2934</v>
      </c>
    </row>
    <row r="2935" customFormat="false" ht="15.75" hidden="false" customHeight="false" outlineLevel="0" collapsed="false">
      <c r="D2935" s="240" t="n">
        <v>2935</v>
      </c>
    </row>
    <row r="2936" customFormat="false" ht="15.75" hidden="false" customHeight="false" outlineLevel="0" collapsed="false">
      <c r="D2936" s="240" t="n">
        <v>2936</v>
      </c>
    </row>
    <row r="2937" customFormat="false" ht="15.75" hidden="false" customHeight="false" outlineLevel="0" collapsed="false">
      <c r="D2937" s="240" t="n">
        <v>2937</v>
      </c>
    </row>
    <row r="2938" customFormat="false" ht="15.75" hidden="false" customHeight="false" outlineLevel="0" collapsed="false">
      <c r="D2938" s="240" t="n">
        <v>2938</v>
      </c>
    </row>
    <row r="2939" customFormat="false" ht="15.75" hidden="false" customHeight="false" outlineLevel="0" collapsed="false">
      <c r="D2939" s="240" t="n">
        <v>2939</v>
      </c>
    </row>
    <row r="2940" customFormat="false" ht="15.75" hidden="false" customHeight="false" outlineLevel="0" collapsed="false">
      <c r="D2940" s="240" t="n">
        <v>2940</v>
      </c>
    </row>
    <row r="2941" customFormat="false" ht="15.75" hidden="false" customHeight="false" outlineLevel="0" collapsed="false">
      <c r="D2941" s="240" t="n">
        <v>2941</v>
      </c>
    </row>
    <row r="2942" customFormat="false" ht="15.75" hidden="false" customHeight="false" outlineLevel="0" collapsed="false">
      <c r="D2942" s="240" t="n">
        <v>2942</v>
      </c>
    </row>
    <row r="2943" customFormat="false" ht="15.75" hidden="false" customHeight="false" outlineLevel="0" collapsed="false">
      <c r="D2943" s="240" t="n">
        <v>2943</v>
      </c>
    </row>
    <row r="2944" customFormat="false" ht="15.75" hidden="false" customHeight="false" outlineLevel="0" collapsed="false">
      <c r="D2944" s="240" t="n">
        <v>2944</v>
      </c>
    </row>
    <row r="2945" customFormat="false" ht="15.75" hidden="false" customHeight="false" outlineLevel="0" collapsed="false">
      <c r="D2945" s="240" t="n">
        <v>2945</v>
      </c>
    </row>
    <row r="2946" customFormat="false" ht="15.75" hidden="false" customHeight="false" outlineLevel="0" collapsed="false">
      <c r="D2946" s="240" t="n">
        <v>2946</v>
      </c>
    </row>
    <row r="2947" customFormat="false" ht="15.75" hidden="false" customHeight="false" outlineLevel="0" collapsed="false">
      <c r="D2947" s="240" t="n">
        <v>2947</v>
      </c>
    </row>
    <row r="2948" customFormat="false" ht="15.75" hidden="false" customHeight="false" outlineLevel="0" collapsed="false">
      <c r="D2948" s="240" t="n">
        <v>2948</v>
      </c>
    </row>
    <row r="2949" customFormat="false" ht="15.75" hidden="false" customHeight="false" outlineLevel="0" collapsed="false">
      <c r="D2949" s="240" t="n">
        <v>2949</v>
      </c>
    </row>
    <row r="2950" customFormat="false" ht="15.75" hidden="false" customHeight="false" outlineLevel="0" collapsed="false">
      <c r="D2950" s="240" t="n">
        <v>2950</v>
      </c>
    </row>
    <row r="2951" customFormat="false" ht="15.75" hidden="false" customHeight="false" outlineLevel="0" collapsed="false">
      <c r="D2951" s="240" t="n">
        <v>2951</v>
      </c>
    </row>
    <row r="2952" customFormat="false" ht="15.75" hidden="false" customHeight="false" outlineLevel="0" collapsed="false">
      <c r="D2952" s="240" t="n">
        <v>2952</v>
      </c>
    </row>
    <row r="2953" customFormat="false" ht="15.75" hidden="false" customHeight="false" outlineLevel="0" collapsed="false">
      <c r="D2953" s="240" t="n">
        <v>2953</v>
      </c>
    </row>
    <row r="2954" customFormat="false" ht="15.75" hidden="false" customHeight="false" outlineLevel="0" collapsed="false">
      <c r="D2954" s="240" t="n">
        <v>2954</v>
      </c>
    </row>
    <row r="2955" customFormat="false" ht="15.75" hidden="false" customHeight="false" outlineLevel="0" collapsed="false">
      <c r="D2955" s="240" t="n">
        <v>2955</v>
      </c>
    </row>
    <row r="2956" customFormat="false" ht="15.75" hidden="false" customHeight="false" outlineLevel="0" collapsed="false">
      <c r="D2956" s="240" t="n">
        <v>2956</v>
      </c>
    </row>
    <row r="2957" customFormat="false" ht="15.75" hidden="false" customHeight="false" outlineLevel="0" collapsed="false">
      <c r="D2957" s="240" t="n">
        <v>2957</v>
      </c>
    </row>
    <row r="2958" customFormat="false" ht="15.75" hidden="false" customHeight="false" outlineLevel="0" collapsed="false">
      <c r="D2958" s="240" t="n">
        <v>2958</v>
      </c>
    </row>
    <row r="2959" customFormat="false" ht="15.75" hidden="false" customHeight="false" outlineLevel="0" collapsed="false">
      <c r="D2959" s="240" t="n">
        <v>2959</v>
      </c>
    </row>
    <row r="2960" customFormat="false" ht="15.75" hidden="false" customHeight="false" outlineLevel="0" collapsed="false">
      <c r="D2960" s="240" t="n">
        <v>2960</v>
      </c>
    </row>
    <row r="2961" customFormat="false" ht="15.75" hidden="false" customHeight="false" outlineLevel="0" collapsed="false">
      <c r="D2961" s="240" t="n">
        <v>2961</v>
      </c>
    </row>
    <row r="2962" customFormat="false" ht="15.75" hidden="false" customHeight="false" outlineLevel="0" collapsed="false">
      <c r="D2962" s="240" t="n">
        <v>2962</v>
      </c>
    </row>
    <row r="2963" customFormat="false" ht="15.75" hidden="false" customHeight="false" outlineLevel="0" collapsed="false">
      <c r="D2963" s="240" t="n">
        <v>2963</v>
      </c>
    </row>
    <row r="2964" customFormat="false" ht="15.75" hidden="false" customHeight="false" outlineLevel="0" collapsed="false">
      <c r="D2964" s="240" t="n">
        <v>2964</v>
      </c>
    </row>
    <row r="2965" customFormat="false" ht="15.75" hidden="false" customHeight="false" outlineLevel="0" collapsed="false">
      <c r="D2965" s="240" t="n">
        <v>2965</v>
      </c>
    </row>
    <row r="2966" customFormat="false" ht="15.75" hidden="false" customHeight="false" outlineLevel="0" collapsed="false">
      <c r="D2966" s="240" t="n">
        <v>2966</v>
      </c>
    </row>
    <row r="2967" customFormat="false" ht="15.75" hidden="false" customHeight="false" outlineLevel="0" collapsed="false">
      <c r="D2967" s="240" t="n">
        <v>2967</v>
      </c>
    </row>
    <row r="2968" customFormat="false" ht="15.75" hidden="false" customHeight="false" outlineLevel="0" collapsed="false">
      <c r="D2968" s="240" t="n">
        <v>2968</v>
      </c>
    </row>
    <row r="2969" customFormat="false" ht="15.75" hidden="false" customHeight="false" outlineLevel="0" collapsed="false">
      <c r="D2969" s="240" t="n">
        <v>2969</v>
      </c>
    </row>
    <row r="2970" customFormat="false" ht="15.75" hidden="false" customHeight="false" outlineLevel="0" collapsed="false">
      <c r="D2970" s="240" t="n">
        <v>2970</v>
      </c>
    </row>
    <row r="2971" customFormat="false" ht="15.75" hidden="false" customHeight="false" outlineLevel="0" collapsed="false">
      <c r="D2971" s="240" t="n">
        <v>2971</v>
      </c>
    </row>
    <row r="2972" customFormat="false" ht="15.75" hidden="false" customHeight="false" outlineLevel="0" collapsed="false">
      <c r="D2972" s="240" t="n">
        <v>2972</v>
      </c>
    </row>
    <row r="2973" customFormat="false" ht="15.75" hidden="false" customHeight="false" outlineLevel="0" collapsed="false">
      <c r="D2973" s="240" t="n">
        <v>2973</v>
      </c>
    </row>
    <row r="2974" customFormat="false" ht="15.75" hidden="false" customHeight="false" outlineLevel="0" collapsed="false">
      <c r="D2974" s="240" t="n">
        <v>2974</v>
      </c>
    </row>
    <row r="2975" customFormat="false" ht="15.75" hidden="false" customHeight="false" outlineLevel="0" collapsed="false">
      <c r="D2975" s="240" t="n">
        <v>2975</v>
      </c>
    </row>
    <row r="2976" customFormat="false" ht="15.75" hidden="false" customHeight="false" outlineLevel="0" collapsed="false">
      <c r="D2976" s="240" t="n">
        <v>2976</v>
      </c>
    </row>
    <row r="2977" customFormat="false" ht="15.75" hidden="false" customHeight="false" outlineLevel="0" collapsed="false">
      <c r="D2977" s="240" t="n">
        <v>2977</v>
      </c>
    </row>
    <row r="2978" customFormat="false" ht="15.75" hidden="false" customHeight="false" outlineLevel="0" collapsed="false">
      <c r="D2978" s="240" t="n">
        <v>2978</v>
      </c>
    </row>
    <row r="2979" customFormat="false" ht="15.75" hidden="false" customHeight="false" outlineLevel="0" collapsed="false">
      <c r="D2979" s="240" t="n">
        <v>2979</v>
      </c>
    </row>
    <row r="2980" customFormat="false" ht="15.75" hidden="false" customHeight="false" outlineLevel="0" collapsed="false">
      <c r="D2980" s="240" t="n">
        <v>2980</v>
      </c>
    </row>
    <row r="2981" customFormat="false" ht="15.75" hidden="false" customHeight="false" outlineLevel="0" collapsed="false">
      <c r="D2981" s="240" t="n">
        <v>2981</v>
      </c>
    </row>
    <row r="2982" customFormat="false" ht="15.75" hidden="false" customHeight="false" outlineLevel="0" collapsed="false">
      <c r="D2982" s="240" t="n">
        <v>2982</v>
      </c>
    </row>
    <row r="2983" customFormat="false" ht="15.75" hidden="false" customHeight="false" outlineLevel="0" collapsed="false">
      <c r="D2983" s="240" t="n">
        <v>2983</v>
      </c>
    </row>
    <row r="2984" customFormat="false" ht="15.75" hidden="false" customHeight="false" outlineLevel="0" collapsed="false">
      <c r="D2984" s="240" t="n">
        <v>2984</v>
      </c>
    </row>
    <row r="2985" customFormat="false" ht="15.75" hidden="false" customHeight="false" outlineLevel="0" collapsed="false">
      <c r="D2985" s="240" t="n">
        <v>2985</v>
      </c>
    </row>
    <row r="2986" customFormat="false" ht="15.75" hidden="false" customHeight="false" outlineLevel="0" collapsed="false">
      <c r="D2986" s="240" t="n">
        <v>2986</v>
      </c>
    </row>
    <row r="2987" customFormat="false" ht="15.75" hidden="false" customHeight="false" outlineLevel="0" collapsed="false">
      <c r="D2987" s="240" t="n">
        <v>2987</v>
      </c>
    </row>
    <row r="2988" customFormat="false" ht="15.75" hidden="false" customHeight="false" outlineLevel="0" collapsed="false">
      <c r="D2988" s="240" t="n">
        <v>2988</v>
      </c>
    </row>
    <row r="2989" customFormat="false" ht="15.75" hidden="false" customHeight="false" outlineLevel="0" collapsed="false">
      <c r="D2989" s="240" t="n">
        <v>2989</v>
      </c>
    </row>
    <row r="2990" customFormat="false" ht="15.75" hidden="false" customHeight="false" outlineLevel="0" collapsed="false">
      <c r="D2990" s="240" t="n">
        <v>2990</v>
      </c>
    </row>
    <row r="2991" customFormat="false" ht="15.75" hidden="false" customHeight="false" outlineLevel="0" collapsed="false">
      <c r="D2991" s="240" t="n">
        <v>2991</v>
      </c>
    </row>
    <row r="2992" customFormat="false" ht="15.75" hidden="false" customHeight="false" outlineLevel="0" collapsed="false">
      <c r="D2992" s="240" t="n">
        <v>2992</v>
      </c>
    </row>
    <row r="2993" customFormat="false" ht="15.75" hidden="false" customHeight="false" outlineLevel="0" collapsed="false">
      <c r="D2993" s="240" t="n">
        <v>2993</v>
      </c>
    </row>
    <row r="2994" customFormat="false" ht="15.75" hidden="false" customHeight="false" outlineLevel="0" collapsed="false">
      <c r="D2994" s="240" t="n">
        <v>2994</v>
      </c>
    </row>
    <row r="2995" customFormat="false" ht="15.75" hidden="false" customHeight="false" outlineLevel="0" collapsed="false">
      <c r="D2995" s="240" t="n">
        <v>2995</v>
      </c>
    </row>
    <row r="2996" customFormat="false" ht="15.75" hidden="false" customHeight="false" outlineLevel="0" collapsed="false">
      <c r="D2996" s="240" t="n">
        <v>2996</v>
      </c>
    </row>
    <row r="2997" customFormat="false" ht="15.75" hidden="false" customHeight="false" outlineLevel="0" collapsed="false">
      <c r="D2997" s="240" t="n">
        <v>2997</v>
      </c>
    </row>
    <row r="2998" customFormat="false" ht="15.75" hidden="false" customHeight="false" outlineLevel="0" collapsed="false">
      <c r="D2998" s="240" t="n">
        <v>2998</v>
      </c>
    </row>
    <row r="2999" customFormat="false" ht="15.75" hidden="false" customHeight="false" outlineLevel="0" collapsed="false">
      <c r="D2999" s="240" t="n">
        <v>2999</v>
      </c>
    </row>
    <row r="3000" customFormat="false" ht="15.75" hidden="false" customHeight="false" outlineLevel="0" collapsed="false">
      <c r="D3000" s="240" t="n">
        <v>3000</v>
      </c>
    </row>
    <row r="3001" customFormat="false" ht="15.75" hidden="false" customHeight="false" outlineLevel="0" collapsed="false">
      <c r="D3001" s="240" t="n">
        <v>3001</v>
      </c>
    </row>
    <row r="3002" customFormat="false" ht="15.75" hidden="false" customHeight="false" outlineLevel="0" collapsed="false">
      <c r="D3002" s="240" t="n">
        <v>3002</v>
      </c>
    </row>
    <row r="3003" customFormat="false" ht="15.75" hidden="false" customHeight="false" outlineLevel="0" collapsed="false">
      <c r="D3003" s="240" t="n">
        <v>3003</v>
      </c>
    </row>
    <row r="3004" customFormat="false" ht="15.75" hidden="false" customHeight="false" outlineLevel="0" collapsed="false">
      <c r="D3004" s="240" t="n">
        <v>3004</v>
      </c>
    </row>
    <row r="3005" customFormat="false" ht="15.75" hidden="false" customHeight="false" outlineLevel="0" collapsed="false">
      <c r="D3005" s="240" t="n">
        <v>3005</v>
      </c>
    </row>
    <row r="3006" customFormat="false" ht="15.75" hidden="false" customHeight="false" outlineLevel="0" collapsed="false">
      <c r="D3006" s="240" t="n">
        <v>3006</v>
      </c>
    </row>
    <row r="3007" customFormat="false" ht="15.75" hidden="false" customHeight="false" outlineLevel="0" collapsed="false">
      <c r="D3007" s="240" t="n">
        <v>3007</v>
      </c>
    </row>
    <row r="3008" customFormat="false" ht="15.75" hidden="false" customHeight="false" outlineLevel="0" collapsed="false">
      <c r="D3008" s="240" t="n">
        <v>3008</v>
      </c>
    </row>
    <row r="3009" customFormat="false" ht="15.75" hidden="false" customHeight="false" outlineLevel="0" collapsed="false">
      <c r="D3009" s="240" t="n">
        <v>3009</v>
      </c>
    </row>
    <row r="3010" customFormat="false" ht="15.75" hidden="false" customHeight="false" outlineLevel="0" collapsed="false">
      <c r="D3010" s="240" t="n">
        <v>3010</v>
      </c>
    </row>
    <row r="3011" customFormat="false" ht="15.75" hidden="false" customHeight="false" outlineLevel="0" collapsed="false">
      <c r="D3011" s="240" t="n">
        <v>3011</v>
      </c>
    </row>
    <row r="3012" customFormat="false" ht="15.75" hidden="false" customHeight="false" outlineLevel="0" collapsed="false">
      <c r="D3012" s="240" t="n">
        <v>3012</v>
      </c>
    </row>
    <row r="3013" customFormat="false" ht="15.75" hidden="false" customHeight="false" outlineLevel="0" collapsed="false">
      <c r="D3013" s="240" t="n">
        <v>3013</v>
      </c>
    </row>
    <row r="3014" customFormat="false" ht="15.75" hidden="false" customHeight="false" outlineLevel="0" collapsed="false">
      <c r="D3014" s="240" t="n">
        <v>3014</v>
      </c>
    </row>
    <row r="3015" customFormat="false" ht="15.75" hidden="false" customHeight="false" outlineLevel="0" collapsed="false">
      <c r="D3015" s="240" t="n">
        <v>3015</v>
      </c>
    </row>
    <row r="3016" customFormat="false" ht="15.75" hidden="false" customHeight="false" outlineLevel="0" collapsed="false">
      <c r="D3016" s="240" t="n">
        <v>3016</v>
      </c>
    </row>
    <row r="3017" customFormat="false" ht="15.75" hidden="false" customHeight="false" outlineLevel="0" collapsed="false">
      <c r="D3017" s="240" t="n">
        <v>3017</v>
      </c>
    </row>
    <row r="3018" customFormat="false" ht="15.75" hidden="false" customHeight="false" outlineLevel="0" collapsed="false">
      <c r="D3018" s="240" t="n">
        <v>3018</v>
      </c>
    </row>
    <row r="3019" customFormat="false" ht="15.75" hidden="false" customHeight="false" outlineLevel="0" collapsed="false">
      <c r="D3019" s="240" t="n">
        <v>3019</v>
      </c>
    </row>
    <row r="3020" customFormat="false" ht="15.75" hidden="false" customHeight="false" outlineLevel="0" collapsed="false">
      <c r="D3020" s="240" t="n">
        <v>3020</v>
      </c>
    </row>
    <row r="3021" customFormat="false" ht="15.75" hidden="false" customHeight="false" outlineLevel="0" collapsed="false">
      <c r="D3021" s="240" t="n">
        <v>3021</v>
      </c>
    </row>
    <row r="3022" customFormat="false" ht="15.75" hidden="false" customHeight="false" outlineLevel="0" collapsed="false">
      <c r="D3022" s="240" t="n">
        <v>3022</v>
      </c>
    </row>
    <row r="3023" customFormat="false" ht="15.75" hidden="false" customHeight="false" outlineLevel="0" collapsed="false">
      <c r="D3023" s="240" t="n">
        <v>3023</v>
      </c>
    </row>
    <row r="3024" customFormat="false" ht="15.75" hidden="false" customHeight="false" outlineLevel="0" collapsed="false">
      <c r="D3024" s="240" t="n">
        <v>3024</v>
      </c>
    </row>
    <row r="3025" customFormat="false" ht="15.75" hidden="false" customHeight="false" outlineLevel="0" collapsed="false">
      <c r="D3025" s="240" t="n">
        <v>3025</v>
      </c>
    </row>
    <row r="3026" customFormat="false" ht="15.75" hidden="false" customHeight="false" outlineLevel="0" collapsed="false">
      <c r="D3026" s="240" t="n">
        <v>3026</v>
      </c>
    </row>
    <row r="3027" customFormat="false" ht="15.75" hidden="false" customHeight="false" outlineLevel="0" collapsed="false">
      <c r="D3027" s="240" t="n">
        <v>3027</v>
      </c>
    </row>
    <row r="3028" customFormat="false" ht="15.75" hidden="false" customHeight="false" outlineLevel="0" collapsed="false">
      <c r="D3028" s="240" t="n">
        <v>3028</v>
      </c>
    </row>
    <row r="3029" customFormat="false" ht="15.75" hidden="false" customHeight="false" outlineLevel="0" collapsed="false">
      <c r="D3029" s="240" t="n">
        <v>3029</v>
      </c>
    </row>
    <row r="3030" customFormat="false" ht="15.75" hidden="false" customHeight="false" outlineLevel="0" collapsed="false">
      <c r="D3030" s="240" t="n">
        <v>3030</v>
      </c>
    </row>
    <row r="3031" customFormat="false" ht="15.75" hidden="false" customHeight="false" outlineLevel="0" collapsed="false">
      <c r="D3031" s="240" t="n">
        <v>3031</v>
      </c>
    </row>
    <row r="3032" customFormat="false" ht="15.75" hidden="false" customHeight="false" outlineLevel="0" collapsed="false">
      <c r="D3032" s="240" t="n">
        <v>3032</v>
      </c>
    </row>
    <row r="3033" customFormat="false" ht="15.75" hidden="false" customHeight="false" outlineLevel="0" collapsed="false">
      <c r="D3033" s="240" t="n">
        <v>3033</v>
      </c>
    </row>
    <row r="3034" customFormat="false" ht="15.75" hidden="false" customHeight="false" outlineLevel="0" collapsed="false">
      <c r="D3034" s="240" t="n">
        <v>3034</v>
      </c>
    </row>
    <row r="3035" customFormat="false" ht="15.75" hidden="false" customHeight="false" outlineLevel="0" collapsed="false">
      <c r="D3035" s="240" t="n">
        <v>3035</v>
      </c>
    </row>
    <row r="3036" customFormat="false" ht="15.75" hidden="false" customHeight="false" outlineLevel="0" collapsed="false">
      <c r="D3036" s="240" t="n">
        <v>3036</v>
      </c>
    </row>
    <row r="3037" customFormat="false" ht="15.75" hidden="false" customHeight="false" outlineLevel="0" collapsed="false">
      <c r="D3037" s="240" t="n">
        <v>3037</v>
      </c>
    </row>
    <row r="3038" customFormat="false" ht="15.75" hidden="false" customHeight="false" outlineLevel="0" collapsed="false">
      <c r="D3038" s="240" t="n">
        <v>3038</v>
      </c>
    </row>
    <row r="3039" customFormat="false" ht="15.75" hidden="false" customHeight="false" outlineLevel="0" collapsed="false">
      <c r="D3039" s="240" t="n">
        <v>3039</v>
      </c>
    </row>
    <row r="3040" customFormat="false" ht="15.75" hidden="false" customHeight="false" outlineLevel="0" collapsed="false">
      <c r="D3040" s="240" t="n">
        <v>3040</v>
      </c>
    </row>
    <row r="3041" customFormat="false" ht="15.75" hidden="false" customHeight="false" outlineLevel="0" collapsed="false">
      <c r="D3041" s="240" t="n">
        <v>3041</v>
      </c>
    </row>
    <row r="3042" customFormat="false" ht="15.75" hidden="false" customHeight="false" outlineLevel="0" collapsed="false">
      <c r="D3042" s="240" t="n">
        <v>3042</v>
      </c>
    </row>
    <row r="3043" customFormat="false" ht="15.75" hidden="false" customHeight="false" outlineLevel="0" collapsed="false">
      <c r="D3043" s="240" t="n">
        <v>3043</v>
      </c>
    </row>
    <row r="3044" customFormat="false" ht="15.75" hidden="false" customHeight="false" outlineLevel="0" collapsed="false">
      <c r="D3044" s="240" t="n">
        <v>3044</v>
      </c>
    </row>
    <row r="3045" customFormat="false" ht="15.75" hidden="false" customHeight="false" outlineLevel="0" collapsed="false">
      <c r="D3045" s="240" t="n">
        <v>3045</v>
      </c>
    </row>
    <row r="3046" customFormat="false" ht="15.75" hidden="false" customHeight="false" outlineLevel="0" collapsed="false">
      <c r="D3046" s="240" t="n">
        <v>3046</v>
      </c>
    </row>
    <row r="3047" customFormat="false" ht="15.75" hidden="false" customHeight="false" outlineLevel="0" collapsed="false">
      <c r="D3047" s="240" t="n">
        <v>3047</v>
      </c>
    </row>
    <row r="3048" customFormat="false" ht="15.75" hidden="false" customHeight="false" outlineLevel="0" collapsed="false">
      <c r="D3048" s="240" t="n">
        <v>3048</v>
      </c>
    </row>
    <row r="3049" customFormat="false" ht="15.75" hidden="false" customHeight="false" outlineLevel="0" collapsed="false">
      <c r="D3049" s="240" t="n">
        <v>3049</v>
      </c>
    </row>
    <row r="3050" customFormat="false" ht="15.75" hidden="false" customHeight="false" outlineLevel="0" collapsed="false">
      <c r="D3050" s="240" t="n">
        <v>3050</v>
      </c>
    </row>
    <row r="3051" customFormat="false" ht="15.75" hidden="false" customHeight="false" outlineLevel="0" collapsed="false">
      <c r="D3051" s="240" t="n">
        <v>3051</v>
      </c>
    </row>
    <row r="3052" customFormat="false" ht="15.75" hidden="false" customHeight="false" outlineLevel="0" collapsed="false">
      <c r="D3052" s="240" t="n">
        <v>3052</v>
      </c>
    </row>
    <row r="3053" customFormat="false" ht="15.75" hidden="false" customHeight="false" outlineLevel="0" collapsed="false">
      <c r="D3053" s="240" t="n">
        <v>3053</v>
      </c>
    </row>
    <row r="3054" customFormat="false" ht="15.75" hidden="false" customHeight="false" outlineLevel="0" collapsed="false">
      <c r="D3054" s="240" t="n">
        <v>3054</v>
      </c>
    </row>
    <row r="3055" customFormat="false" ht="15.75" hidden="false" customHeight="false" outlineLevel="0" collapsed="false">
      <c r="D3055" s="240" t="n">
        <v>3055</v>
      </c>
    </row>
    <row r="3056" customFormat="false" ht="15.75" hidden="false" customHeight="false" outlineLevel="0" collapsed="false">
      <c r="D3056" s="240" t="n">
        <v>3056</v>
      </c>
    </row>
    <row r="3057" customFormat="false" ht="15.75" hidden="false" customHeight="false" outlineLevel="0" collapsed="false">
      <c r="D3057" s="240" t="n">
        <v>3057</v>
      </c>
    </row>
    <row r="3058" customFormat="false" ht="15.75" hidden="false" customHeight="false" outlineLevel="0" collapsed="false">
      <c r="D3058" s="240" t="n">
        <v>3058</v>
      </c>
    </row>
    <row r="3059" customFormat="false" ht="15.75" hidden="false" customHeight="false" outlineLevel="0" collapsed="false">
      <c r="D3059" s="240" t="n">
        <v>3059</v>
      </c>
    </row>
    <row r="3060" customFormat="false" ht="15.75" hidden="false" customHeight="false" outlineLevel="0" collapsed="false">
      <c r="D3060" s="240" t="n">
        <v>3060</v>
      </c>
    </row>
    <row r="3061" customFormat="false" ht="15.75" hidden="false" customHeight="false" outlineLevel="0" collapsed="false">
      <c r="D3061" s="240" t="n">
        <v>3061</v>
      </c>
    </row>
    <row r="3062" customFormat="false" ht="15.75" hidden="false" customHeight="false" outlineLevel="0" collapsed="false">
      <c r="D3062" s="240" t="n">
        <v>3062</v>
      </c>
    </row>
    <row r="3063" customFormat="false" ht="15.75" hidden="false" customHeight="false" outlineLevel="0" collapsed="false">
      <c r="D3063" s="240" t="n">
        <v>3063</v>
      </c>
    </row>
    <row r="3064" customFormat="false" ht="15.75" hidden="false" customHeight="false" outlineLevel="0" collapsed="false">
      <c r="D3064" s="240" t="n">
        <v>3064</v>
      </c>
    </row>
    <row r="3065" customFormat="false" ht="15.75" hidden="false" customHeight="false" outlineLevel="0" collapsed="false">
      <c r="D3065" s="240" t="n">
        <v>3065</v>
      </c>
    </row>
    <row r="3066" customFormat="false" ht="15.75" hidden="false" customHeight="false" outlineLevel="0" collapsed="false">
      <c r="D3066" s="240" t="n">
        <v>3066</v>
      </c>
    </row>
    <row r="3067" customFormat="false" ht="15.75" hidden="false" customHeight="false" outlineLevel="0" collapsed="false">
      <c r="D3067" s="240" t="n">
        <v>3067</v>
      </c>
    </row>
    <row r="3068" customFormat="false" ht="15.75" hidden="false" customHeight="false" outlineLevel="0" collapsed="false">
      <c r="D3068" s="240" t="n">
        <v>3068</v>
      </c>
    </row>
    <row r="3069" customFormat="false" ht="15.75" hidden="false" customHeight="false" outlineLevel="0" collapsed="false">
      <c r="D3069" s="240" t="n">
        <v>3069</v>
      </c>
    </row>
    <row r="3070" customFormat="false" ht="15.75" hidden="false" customHeight="false" outlineLevel="0" collapsed="false">
      <c r="D3070" s="240" t="n">
        <v>3070</v>
      </c>
    </row>
    <row r="3071" customFormat="false" ht="15.75" hidden="false" customHeight="false" outlineLevel="0" collapsed="false">
      <c r="D3071" s="240" t="n">
        <v>3071</v>
      </c>
    </row>
    <row r="3072" customFormat="false" ht="15.75" hidden="false" customHeight="false" outlineLevel="0" collapsed="false">
      <c r="D3072" s="240" t="n">
        <v>3072</v>
      </c>
    </row>
    <row r="3073" customFormat="false" ht="15.75" hidden="false" customHeight="false" outlineLevel="0" collapsed="false">
      <c r="D3073" s="240" t="n">
        <v>3073</v>
      </c>
    </row>
    <row r="3074" customFormat="false" ht="15.75" hidden="false" customHeight="false" outlineLevel="0" collapsed="false">
      <c r="D3074" s="240" t="n">
        <v>3074</v>
      </c>
    </row>
    <row r="3075" customFormat="false" ht="15.75" hidden="false" customHeight="false" outlineLevel="0" collapsed="false">
      <c r="D3075" s="240" t="n">
        <v>3075</v>
      </c>
    </row>
    <row r="3076" customFormat="false" ht="15.75" hidden="false" customHeight="false" outlineLevel="0" collapsed="false">
      <c r="D3076" s="240" t="n">
        <v>3076</v>
      </c>
    </row>
    <row r="3077" customFormat="false" ht="15.75" hidden="false" customHeight="false" outlineLevel="0" collapsed="false">
      <c r="D3077" s="240" t="n">
        <v>3077</v>
      </c>
    </row>
    <row r="3078" customFormat="false" ht="15.75" hidden="false" customHeight="false" outlineLevel="0" collapsed="false">
      <c r="D3078" s="240" t="n">
        <v>3078</v>
      </c>
    </row>
    <row r="3079" customFormat="false" ht="15.75" hidden="false" customHeight="false" outlineLevel="0" collapsed="false">
      <c r="D3079" s="240" t="n">
        <v>3079</v>
      </c>
    </row>
    <row r="3080" customFormat="false" ht="15.75" hidden="false" customHeight="false" outlineLevel="0" collapsed="false">
      <c r="D3080" s="240" t="n">
        <v>3080</v>
      </c>
    </row>
    <row r="3081" customFormat="false" ht="15.75" hidden="false" customHeight="false" outlineLevel="0" collapsed="false">
      <c r="D3081" s="240" t="n">
        <v>3081</v>
      </c>
    </row>
    <row r="3082" customFormat="false" ht="15.75" hidden="false" customHeight="false" outlineLevel="0" collapsed="false">
      <c r="D3082" s="240" t="n">
        <v>3082</v>
      </c>
    </row>
    <row r="3083" customFormat="false" ht="15.75" hidden="false" customHeight="false" outlineLevel="0" collapsed="false">
      <c r="D3083" s="240" t="n">
        <v>3083</v>
      </c>
    </row>
    <row r="3084" customFormat="false" ht="15.75" hidden="false" customHeight="false" outlineLevel="0" collapsed="false">
      <c r="D3084" s="240" t="n">
        <v>3084</v>
      </c>
    </row>
    <row r="3085" customFormat="false" ht="15.75" hidden="false" customHeight="false" outlineLevel="0" collapsed="false">
      <c r="D3085" s="240" t="n">
        <v>3085</v>
      </c>
    </row>
    <row r="3086" customFormat="false" ht="15.75" hidden="false" customHeight="false" outlineLevel="0" collapsed="false">
      <c r="D3086" s="240" t="n">
        <v>3086</v>
      </c>
    </row>
    <row r="3087" customFormat="false" ht="15.75" hidden="false" customHeight="false" outlineLevel="0" collapsed="false">
      <c r="D3087" s="240" t="n">
        <v>3087</v>
      </c>
    </row>
    <row r="3088" customFormat="false" ht="15.75" hidden="false" customHeight="false" outlineLevel="0" collapsed="false">
      <c r="D3088" s="240" t="n">
        <v>3088</v>
      </c>
    </row>
    <row r="3089" customFormat="false" ht="15.75" hidden="false" customHeight="false" outlineLevel="0" collapsed="false">
      <c r="D3089" s="240" t="n">
        <v>3089</v>
      </c>
    </row>
    <row r="3090" customFormat="false" ht="15.75" hidden="false" customHeight="false" outlineLevel="0" collapsed="false">
      <c r="D3090" s="240" t="n">
        <v>3090</v>
      </c>
    </row>
    <row r="3091" customFormat="false" ht="15.75" hidden="false" customHeight="false" outlineLevel="0" collapsed="false">
      <c r="D3091" s="240" t="n">
        <v>3091</v>
      </c>
    </row>
    <row r="3092" customFormat="false" ht="15.75" hidden="false" customHeight="false" outlineLevel="0" collapsed="false">
      <c r="D3092" s="240" t="n">
        <v>3092</v>
      </c>
    </row>
    <row r="3093" customFormat="false" ht="15.75" hidden="false" customHeight="false" outlineLevel="0" collapsed="false">
      <c r="D3093" s="240" t="n">
        <v>3093</v>
      </c>
    </row>
    <row r="3094" customFormat="false" ht="15.75" hidden="false" customHeight="false" outlineLevel="0" collapsed="false">
      <c r="D3094" s="240" t="n">
        <v>3094</v>
      </c>
    </row>
    <row r="3095" customFormat="false" ht="15.75" hidden="false" customHeight="false" outlineLevel="0" collapsed="false">
      <c r="D3095" s="240" t="n">
        <v>3095</v>
      </c>
    </row>
    <row r="3096" customFormat="false" ht="15.75" hidden="false" customHeight="false" outlineLevel="0" collapsed="false">
      <c r="D3096" s="240" t="n">
        <v>3096</v>
      </c>
    </row>
    <row r="3097" customFormat="false" ht="15.75" hidden="false" customHeight="false" outlineLevel="0" collapsed="false">
      <c r="D3097" s="240" t="n">
        <v>3097</v>
      </c>
    </row>
    <row r="3098" customFormat="false" ht="15.75" hidden="false" customHeight="false" outlineLevel="0" collapsed="false">
      <c r="D3098" s="240" t="n">
        <v>3098</v>
      </c>
    </row>
    <row r="3099" customFormat="false" ht="15.75" hidden="false" customHeight="false" outlineLevel="0" collapsed="false">
      <c r="D3099" s="240" t="n">
        <v>3099</v>
      </c>
    </row>
    <row r="3100" customFormat="false" ht="15.75" hidden="false" customHeight="false" outlineLevel="0" collapsed="false">
      <c r="D3100" s="240" t="n">
        <v>3100</v>
      </c>
    </row>
    <row r="3101" customFormat="false" ht="15.75" hidden="false" customHeight="false" outlineLevel="0" collapsed="false">
      <c r="D3101" s="240" t="n">
        <v>3101</v>
      </c>
    </row>
    <row r="3102" customFormat="false" ht="15.75" hidden="false" customHeight="false" outlineLevel="0" collapsed="false">
      <c r="D3102" s="240" t="n">
        <v>3102</v>
      </c>
    </row>
    <row r="3103" customFormat="false" ht="15.75" hidden="false" customHeight="false" outlineLevel="0" collapsed="false">
      <c r="D3103" s="240" t="n">
        <v>3103</v>
      </c>
    </row>
    <row r="3104" customFormat="false" ht="15.75" hidden="false" customHeight="false" outlineLevel="0" collapsed="false">
      <c r="D3104" s="240" t="n">
        <v>3104</v>
      </c>
    </row>
    <row r="3105" customFormat="false" ht="15.75" hidden="false" customHeight="false" outlineLevel="0" collapsed="false">
      <c r="D3105" s="240" t="n">
        <v>3105</v>
      </c>
    </row>
    <row r="3106" customFormat="false" ht="15.75" hidden="false" customHeight="false" outlineLevel="0" collapsed="false">
      <c r="D3106" s="240" t="n">
        <v>3106</v>
      </c>
    </row>
    <row r="3107" customFormat="false" ht="15.75" hidden="false" customHeight="false" outlineLevel="0" collapsed="false">
      <c r="D3107" s="240" t="n">
        <v>3107</v>
      </c>
    </row>
    <row r="3108" customFormat="false" ht="15.75" hidden="false" customHeight="false" outlineLevel="0" collapsed="false">
      <c r="D3108" s="240" t="n">
        <v>3108</v>
      </c>
    </row>
    <row r="3109" customFormat="false" ht="15.75" hidden="false" customHeight="false" outlineLevel="0" collapsed="false">
      <c r="D3109" s="240" t="n">
        <v>3109</v>
      </c>
    </row>
    <row r="3110" customFormat="false" ht="15.75" hidden="false" customHeight="false" outlineLevel="0" collapsed="false">
      <c r="D3110" s="240" t="n">
        <v>3110</v>
      </c>
    </row>
    <row r="3111" customFormat="false" ht="15.75" hidden="false" customHeight="false" outlineLevel="0" collapsed="false">
      <c r="D3111" s="240" t="n">
        <v>3111</v>
      </c>
    </row>
    <row r="3112" customFormat="false" ht="15.75" hidden="false" customHeight="false" outlineLevel="0" collapsed="false">
      <c r="D3112" s="240" t="n">
        <v>3112</v>
      </c>
    </row>
    <row r="3113" customFormat="false" ht="15.75" hidden="false" customHeight="false" outlineLevel="0" collapsed="false">
      <c r="D3113" s="240" t="n">
        <v>3113</v>
      </c>
    </row>
    <row r="3114" customFormat="false" ht="15.75" hidden="false" customHeight="false" outlineLevel="0" collapsed="false">
      <c r="D3114" s="240" t="n">
        <v>3114</v>
      </c>
    </row>
    <row r="3115" customFormat="false" ht="15.75" hidden="false" customHeight="false" outlineLevel="0" collapsed="false">
      <c r="D3115" s="240" t="n">
        <v>3115</v>
      </c>
    </row>
    <row r="3116" customFormat="false" ht="15.75" hidden="false" customHeight="false" outlineLevel="0" collapsed="false">
      <c r="D3116" s="240" t="n">
        <v>3116</v>
      </c>
    </row>
    <row r="3117" customFormat="false" ht="15.75" hidden="false" customHeight="false" outlineLevel="0" collapsed="false">
      <c r="D3117" s="240" t="n">
        <v>3117</v>
      </c>
    </row>
    <row r="3118" customFormat="false" ht="15.75" hidden="false" customHeight="false" outlineLevel="0" collapsed="false">
      <c r="D3118" s="240" t="n">
        <v>3118</v>
      </c>
    </row>
    <row r="3119" customFormat="false" ht="15.75" hidden="false" customHeight="false" outlineLevel="0" collapsed="false">
      <c r="D3119" s="240" t="n">
        <v>3119</v>
      </c>
    </row>
    <row r="3120" customFormat="false" ht="15.75" hidden="false" customHeight="false" outlineLevel="0" collapsed="false">
      <c r="D3120" s="240" t="n">
        <v>3120</v>
      </c>
    </row>
    <row r="3121" customFormat="false" ht="15.75" hidden="false" customHeight="false" outlineLevel="0" collapsed="false">
      <c r="D3121" s="240" t="n">
        <v>3121</v>
      </c>
    </row>
    <row r="3122" customFormat="false" ht="15.75" hidden="false" customHeight="false" outlineLevel="0" collapsed="false">
      <c r="D3122" s="240" t="n">
        <v>3122</v>
      </c>
    </row>
    <row r="3123" customFormat="false" ht="15.75" hidden="false" customHeight="false" outlineLevel="0" collapsed="false">
      <c r="D3123" s="240" t="n">
        <v>3123</v>
      </c>
    </row>
    <row r="3124" customFormat="false" ht="15.75" hidden="false" customHeight="false" outlineLevel="0" collapsed="false">
      <c r="D3124" s="240" t="n">
        <v>3124</v>
      </c>
    </row>
    <row r="3125" customFormat="false" ht="15.75" hidden="false" customHeight="false" outlineLevel="0" collapsed="false">
      <c r="D3125" s="240" t="n">
        <v>3125</v>
      </c>
    </row>
    <row r="3126" customFormat="false" ht="15.75" hidden="false" customHeight="false" outlineLevel="0" collapsed="false">
      <c r="D3126" s="240" t="n">
        <v>3126</v>
      </c>
    </row>
    <row r="3127" customFormat="false" ht="15.75" hidden="false" customHeight="false" outlineLevel="0" collapsed="false">
      <c r="D3127" s="240" t="n">
        <v>3127</v>
      </c>
    </row>
    <row r="3128" customFormat="false" ht="15.75" hidden="false" customHeight="false" outlineLevel="0" collapsed="false">
      <c r="D3128" s="240" t="n">
        <v>3128</v>
      </c>
    </row>
    <row r="3129" customFormat="false" ht="15.75" hidden="false" customHeight="false" outlineLevel="0" collapsed="false">
      <c r="D3129" s="240" t="n">
        <v>3129</v>
      </c>
    </row>
    <row r="3130" customFormat="false" ht="15.75" hidden="false" customHeight="false" outlineLevel="0" collapsed="false">
      <c r="D3130" s="240" t="n">
        <v>3130</v>
      </c>
    </row>
    <row r="3131" customFormat="false" ht="15.75" hidden="false" customHeight="false" outlineLevel="0" collapsed="false">
      <c r="D3131" s="240" t="n">
        <v>3131</v>
      </c>
    </row>
    <row r="3132" customFormat="false" ht="15.75" hidden="false" customHeight="false" outlineLevel="0" collapsed="false">
      <c r="D3132" s="240" t="n">
        <v>3132</v>
      </c>
    </row>
    <row r="3133" customFormat="false" ht="15.75" hidden="false" customHeight="false" outlineLevel="0" collapsed="false">
      <c r="D3133" s="240" t="n">
        <v>3133</v>
      </c>
    </row>
    <row r="3134" customFormat="false" ht="15.75" hidden="false" customHeight="false" outlineLevel="0" collapsed="false">
      <c r="D3134" s="240" t="n">
        <v>3134</v>
      </c>
    </row>
    <row r="3135" customFormat="false" ht="15.75" hidden="false" customHeight="false" outlineLevel="0" collapsed="false">
      <c r="D3135" s="240" t="n">
        <v>3135</v>
      </c>
    </row>
    <row r="3136" customFormat="false" ht="15.75" hidden="false" customHeight="false" outlineLevel="0" collapsed="false">
      <c r="D3136" s="240" t="n">
        <v>3136</v>
      </c>
    </row>
    <row r="3137" customFormat="false" ht="15.75" hidden="false" customHeight="false" outlineLevel="0" collapsed="false">
      <c r="D3137" s="240" t="n">
        <v>3137</v>
      </c>
    </row>
    <row r="3138" customFormat="false" ht="15.75" hidden="false" customHeight="false" outlineLevel="0" collapsed="false">
      <c r="D3138" s="240" t="n">
        <v>3138</v>
      </c>
    </row>
    <row r="3139" customFormat="false" ht="15.75" hidden="false" customHeight="false" outlineLevel="0" collapsed="false">
      <c r="D3139" s="240" t="n">
        <v>3139</v>
      </c>
    </row>
    <row r="3140" customFormat="false" ht="15.75" hidden="false" customHeight="false" outlineLevel="0" collapsed="false">
      <c r="D3140" s="240" t="n">
        <v>3140</v>
      </c>
    </row>
    <row r="3141" customFormat="false" ht="15.75" hidden="false" customHeight="false" outlineLevel="0" collapsed="false">
      <c r="D3141" s="240" t="n">
        <v>3141</v>
      </c>
    </row>
    <row r="3142" customFormat="false" ht="15.75" hidden="false" customHeight="false" outlineLevel="0" collapsed="false">
      <c r="D3142" s="240" t="n">
        <v>3142</v>
      </c>
    </row>
    <row r="3143" customFormat="false" ht="15.75" hidden="false" customHeight="false" outlineLevel="0" collapsed="false">
      <c r="D3143" s="240" t="n">
        <v>3143</v>
      </c>
    </row>
    <row r="3144" customFormat="false" ht="15.75" hidden="false" customHeight="false" outlineLevel="0" collapsed="false">
      <c r="D3144" s="240" t="n">
        <v>3144</v>
      </c>
    </row>
    <row r="3145" customFormat="false" ht="15.75" hidden="false" customHeight="false" outlineLevel="0" collapsed="false">
      <c r="D3145" s="240" t="n">
        <v>3145</v>
      </c>
    </row>
    <row r="3146" customFormat="false" ht="15.75" hidden="false" customHeight="false" outlineLevel="0" collapsed="false">
      <c r="D3146" s="240" t="n">
        <v>3146</v>
      </c>
    </row>
    <row r="3147" customFormat="false" ht="15.75" hidden="false" customHeight="false" outlineLevel="0" collapsed="false">
      <c r="D3147" s="240" t="n">
        <v>3147</v>
      </c>
    </row>
    <row r="3148" customFormat="false" ht="15.75" hidden="false" customHeight="false" outlineLevel="0" collapsed="false">
      <c r="D3148" s="240" t="n">
        <v>3148</v>
      </c>
    </row>
    <row r="3149" customFormat="false" ht="15.75" hidden="false" customHeight="false" outlineLevel="0" collapsed="false">
      <c r="D3149" s="240" t="n">
        <v>3149</v>
      </c>
    </row>
    <row r="3150" customFormat="false" ht="15.75" hidden="false" customHeight="false" outlineLevel="0" collapsed="false">
      <c r="D3150" s="240" t="n">
        <v>3150</v>
      </c>
    </row>
    <row r="3151" customFormat="false" ht="15.75" hidden="false" customHeight="false" outlineLevel="0" collapsed="false">
      <c r="D3151" s="240" t="n">
        <v>3151</v>
      </c>
    </row>
    <row r="3152" customFormat="false" ht="15.75" hidden="false" customHeight="false" outlineLevel="0" collapsed="false">
      <c r="D3152" s="240" t="n">
        <v>3152</v>
      </c>
    </row>
    <row r="3153" customFormat="false" ht="15.75" hidden="false" customHeight="false" outlineLevel="0" collapsed="false">
      <c r="D3153" s="240" t="n">
        <v>3153</v>
      </c>
    </row>
    <row r="3154" customFormat="false" ht="15.75" hidden="false" customHeight="false" outlineLevel="0" collapsed="false">
      <c r="D3154" s="240" t="n">
        <v>3154</v>
      </c>
    </row>
    <row r="3155" customFormat="false" ht="15.75" hidden="false" customHeight="false" outlineLevel="0" collapsed="false">
      <c r="D3155" s="240" t="n">
        <v>3155</v>
      </c>
    </row>
    <row r="3156" customFormat="false" ht="15.75" hidden="false" customHeight="false" outlineLevel="0" collapsed="false">
      <c r="D3156" s="240" t="n">
        <v>3156</v>
      </c>
    </row>
    <row r="3157" customFormat="false" ht="15.75" hidden="false" customHeight="false" outlineLevel="0" collapsed="false">
      <c r="D3157" s="240" t="n">
        <v>3157</v>
      </c>
    </row>
    <row r="3158" customFormat="false" ht="15.75" hidden="false" customHeight="false" outlineLevel="0" collapsed="false">
      <c r="D3158" s="240" t="n">
        <v>3158</v>
      </c>
    </row>
    <row r="3159" customFormat="false" ht="15.75" hidden="false" customHeight="false" outlineLevel="0" collapsed="false">
      <c r="D3159" s="240" t="n">
        <v>3159</v>
      </c>
    </row>
    <row r="3160" customFormat="false" ht="15.75" hidden="false" customHeight="false" outlineLevel="0" collapsed="false">
      <c r="D3160" s="240" t="n">
        <v>3160</v>
      </c>
    </row>
    <row r="3161" customFormat="false" ht="15.75" hidden="false" customHeight="false" outlineLevel="0" collapsed="false">
      <c r="D3161" s="240" t="n">
        <v>3161</v>
      </c>
    </row>
    <row r="3162" customFormat="false" ht="15.75" hidden="false" customHeight="false" outlineLevel="0" collapsed="false">
      <c r="D3162" s="240" t="n">
        <v>3162</v>
      </c>
    </row>
    <row r="3163" customFormat="false" ht="15.75" hidden="false" customHeight="false" outlineLevel="0" collapsed="false">
      <c r="D3163" s="240" t="n">
        <v>3163</v>
      </c>
    </row>
    <row r="3164" customFormat="false" ht="15.75" hidden="false" customHeight="false" outlineLevel="0" collapsed="false">
      <c r="D3164" s="240" t="n">
        <v>3164</v>
      </c>
    </row>
    <row r="3165" customFormat="false" ht="15.75" hidden="false" customHeight="false" outlineLevel="0" collapsed="false">
      <c r="D3165" s="240" t="n">
        <v>3165</v>
      </c>
    </row>
    <row r="3166" customFormat="false" ht="15.75" hidden="false" customHeight="false" outlineLevel="0" collapsed="false">
      <c r="D3166" s="240" t="n">
        <v>3166</v>
      </c>
    </row>
    <row r="3167" customFormat="false" ht="15.75" hidden="false" customHeight="false" outlineLevel="0" collapsed="false">
      <c r="D3167" s="240" t="n">
        <v>3167</v>
      </c>
    </row>
    <row r="3168" customFormat="false" ht="15.75" hidden="false" customHeight="false" outlineLevel="0" collapsed="false">
      <c r="D3168" s="240" t="n">
        <v>3168</v>
      </c>
    </row>
    <row r="3169" customFormat="false" ht="15.75" hidden="false" customHeight="false" outlineLevel="0" collapsed="false">
      <c r="D3169" s="240" t="n">
        <v>3169</v>
      </c>
    </row>
    <row r="3170" customFormat="false" ht="15.75" hidden="false" customHeight="false" outlineLevel="0" collapsed="false">
      <c r="D3170" s="240" t="n">
        <v>3170</v>
      </c>
    </row>
    <row r="3171" customFormat="false" ht="15.75" hidden="false" customHeight="false" outlineLevel="0" collapsed="false">
      <c r="D3171" s="240" t="n">
        <v>3171</v>
      </c>
    </row>
    <row r="3172" customFormat="false" ht="15.75" hidden="false" customHeight="false" outlineLevel="0" collapsed="false">
      <c r="D3172" s="240" t="n">
        <v>3172</v>
      </c>
    </row>
    <row r="3173" customFormat="false" ht="15.75" hidden="false" customHeight="false" outlineLevel="0" collapsed="false">
      <c r="D3173" s="240" t="n">
        <v>3173</v>
      </c>
    </row>
    <row r="3174" customFormat="false" ht="15.75" hidden="false" customHeight="false" outlineLevel="0" collapsed="false">
      <c r="D3174" s="240" t="n">
        <v>3174</v>
      </c>
    </row>
    <row r="3175" customFormat="false" ht="15.75" hidden="false" customHeight="false" outlineLevel="0" collapsed="false">
      <c r="D3175" s="240" t="n">
        <v>3175</v>
      </c>
    </row>
    <row r="3176" customFormat="false" ht="15.75" hidden="false" customHeight="false" outlineLevel="0" collapsed="false">
      <c r="D3176" s="240" t="n">
        <v>3176</v>
      </c>
    </row>
    <row r="3177" customFormat="false" ht="15.75" hidden="false" customHeight="false" outlineLevel="0" collapsed="false">
      <c r="D3177" s="240" t="n">
        <v>3177</v>
      </c>
    </row>
    <row r="3178" customFormat="false" ht="15.75" hidden="false" customHeight="false" outlineLevel="0" collapsed="false">
      <c r="D3178" s="240" t="n">
        <v>3178</v>
      </c>
    </row>
    <row r="3179" customFormat="false" ht="15.75" hidden="false" customHeight="false" outlineLevel="0" collapsed="false">
      <c r="D3179" s="240" t="n">
        <v>3179</v>
      </c>
    </row>
    <row r="3180" customFormat="false" ht="15.75" hidden="false" customHeight="false" outlineLevel="0" collapsed="false">
      <c r="D3180" s="240" t="n">
        <v>3180</v>
      </c>
    </row>
    <row r="3181" customFormat="false" ht="15.75" hidden="false" customHeight="false" outlineLevel="0" collapsed="false">
      <c r="D3181" s="240" t="n">
        <v>3181</v>
      </c>
    </row>
    <row r="3182" customFormat="false" ht="15.75" hidden="false" customHeight="false" outlineLevel="0" collapsed="false">
      <c r="D3182" s="240" t="n">
        <v>3182</v>
      </c>
    </row>
    <row r="3183" customFormat="false" ht="15.75" hidden="false" customHeight="false" outlineLevel="0" collapsed="false">
      <c r="D3183" s="240" t="n">
        <v>3183</v>
      </c>
    </row>
    <row r="3184" customFormat="false" ht="15.75" hidden="false" customHeight="false" outlineLevel="0" collapsed="false">
      <c r="D3184" s="240" t="n">
        <v>3184</v>
      </c>
    </row>
    <row r="3185" customFormat="false" ht="15.75" hidden="false" customHeight="false" outlineLevel="0" collapsed="false">
      <c r="D3185" s="240" t="n">
        <v>3185</v>
      </c>
    </row>
    <row r="3186" customFormat="false" ht="15.75" hidden="false" customHeight="false" outlineLevel="0" collapsed="false">
      <c r="D3186" s="240" t="n">
        <v>3186</v>
      </c>
    </row>
    <row r="3187" customFormat="false" ht="15.75" hidden="false" customHeight="false" outlineLevel="0" collapsed="false">
      <c r="D3187" s="240" t="n">
        <v>3187</v>
      </c>
    </row>
    <row r="3188" customFormat="false" ht="15.75" hidden="false" customHeight="false" outlineLevel="0" collapsed="false">
      <c r="D3188" s="240" t="n">
        <v>3188</v>
      </c>
    </row>
    <row r="3189" customFormat="false" ht="15.75" hidden="false" customHeight="false" outlineLevel="0" collapsed="false">
      <c r="D3189" s="240" t="n">
        <v>3189</v>
      </c>
    </row>
    <row r="3190" customFormat="false" ht="15.75" hidden="false" customHeight="false" outlineLevel="0" collapsed="false">
      <c r="D3190" s="240" t="n">
        <v>3190</v>
      </c>
    </row>
    <row r="3191" customFormat="false" ht="15.75" hidden="false" customHeight="false" outlineLevel="0" collapsed="false">
      <c r="D3191" s="240" t="n">
        <v>3191</v>
      </c>
    </row>
    <row r="3192" customFormat="false" ht="15.75" hidden="false" customHeight="false" outlineLevel="0" collapsed="false">
      <c r="D3192" s="240" t="n">
        <v>3192</v>
      </c>
    </row>
    <row r="3193" customFormat="false" ht="15.75" hidden="false" customHeight="false" outlineLevel="0" collapsed="false">
      <c r="D3193" s="240" t="n">
        <v>3193</v>
      </c>
    </row>
    <row r="3194" customFormat="false" ht="15.75" hidden="false" customHeight="false" outlineLevel="0" collapsed="false">
      <c r="D3194" s="240" t="n">
        <v>3194</v>
      </c>
    </row>
    <row r="3195" customFormat="false" ht="15.75" hidden="false" customHeight="false" outlineLevel="0" collapsed="false">
      <c r="D3195" s="240" t="n">
        <v>3195</v>
      </c>
    </row>
    <row r="3196" customFormat="false" ht="15.75" hidden="false" customHeight="false" outlineLevel="0" collapsed="false">
      <c r="D3196" s="240" t="n">
        <v>3196</v>
      </c>
    </row>
    <row r="3197" customFormat="false" ht="15.75" hidden="false" customHeight="false" outlineLevel="0" collapsed="false">
      <c r="D3197" s="240" t="n">
        <v>3197</v>
      </c>
    </row>
    <row r="3198" customFormat="false" ht="15.75" hidden="false" customHeight="false" outlineLevel="0" collapsed="false">
      <c r="D3198" s="240" t="n">
        <v>3198</v>
      </c>
    </row>
    <row r="3199" customFormat="false" ht="15.75" hidden="false" customHeight="false" outlineLevel="0" collapsed="false">
      <c r="D3199" s="240" t="n">
        <v>3199</v>
      </c>
    </row>
    <row r="3200" customFormat="false" ht="15.75" hidden="false" customHeight="false" outlineLevel="0" collapsed="false">
      <c r="D3200" s="240" t="n">
        <v>3200</v>
      </c>
    </row>
    <row r="3201" customFormat="false" ht="15.75" hidden="false" customHeight="false" outlineLevel="0" collapsed="false">
      <c r="D3201" s="240" t="n">
        <v>3201</v>
      </c>
    </row>
    <row r="3202" customFormat="false" ht="15.75" hidden="false" customHeight="false" outlineLevel="0" collapsed="false">
      <c r="D3202" s="240" t="n">
        <v>3202</v>
      </c>
    </row>
    <row r="3203" customFormat="false" ht="15.75" hidden="false" customHeight="false" outlineLevel="0" collapsed="false">
      <c r="D3203" s="240" t="n">
        <v>3203</v>
      </c>
    </row>
    <row r="3204" customFormat="false" ht="15.75" hidden="false" customHeight="false" outlineLevel="0" collapsed="false">
      <c r="D3204" s="240" t="n">
        <v>3204</v>
      </c>
    </row>
    <row r="3205" customFormat="false" ht="15.75" hidden="false" customHeight="false" outlineLevel="0" collapsed="false">
      <c r="D3205" s="240" t="n">
        <v>3205</v>
      </c>
    </row>
    <row r="3206" customFormat="false" ht="15.75" hidden="false" customHeight="false" outlineLevel="0" collapsed="false">
      <c r="D3206" s="240" t="n">
        <v>3206</v>
      </c>
    </row>
    <row r="3207" customFormat="false" ht="15.75" hidden="false" customHeight="false" outlineLevel="0" collapsed="false">
      <c r="D3207" s="240" t="n">
        <v>3207</v>
      </c>
    </row>
    <row r="3208" customFormat="false" ht="15.75" hidden="false" customHeight="false" outlineLevel="0" collapsed="false">
      <c r="D3208" s="240" t="n">
        <v>3208</v>
      </c>
    </row>
    <row r="3209" customFormat="false" ht="15.75" hidden="false" customHeight="false" outlineLevel="0" collapsed="false">
      <c r="D3209" s="240" t="n">
        <v>3209</v>
      </c>
    </row>
    <row r="3210" customFormat="false" ht="15.75" hidden="false" customHeight="false" outlineLevel="0" collapsed="false">
      <c r="D3210" s="240" t="n">
        <v>3210</v>
      </c>
    </row>
    <row r="3211" customFormat="false" ht="15.75" hidden="false" customHeight="false" outlineLevel="0" collapsed="false">
      <c r="D3211" s="240" t="n">
        <v>3211</v>
      </c>
    </row>
    <row r="3212" customFormat="false" ht="15.75" hidden="false" customHeight="false" outlineLevel="0" collapsed="false">
      <c r="D3212" s="240" t="n">
        <v>3212</v>
      </c>
    </row>
    <row r="3213" customFormat="false" ht="15.75" hidden="false" customHeight="false" outlineLevel="0" collapsed="false">
      <c r="D3213" s="240" t="n">
        <v>3213</v>
      </c>
    </row>
    <row r="3214" customFormat="false" ht="15.75" hidden="false" customHeight="false" outlineLevel="0" collapsed="false">
      <c r="D3214" s="240" t="n">
        <v>3214</v>
      </c>
    </row>
    <row r="3215" customFormat="false" ht="15.75" hidden="false" customHeight="false" outlineLevel="0" collapsed="false">
      <c r="D3215" s="240" t="n">
        <v>3215</v>
      </c>
    </row>
    <row r="3216" customFormat="false" ht="15.75" hidden="false" customHeight="false" outlineLevel="0" collapsed="false">
      <c r="D3216" s="240" t="n">
        <v>3216</v>
      </c>
    </row>
    <row r="3217" customFormat="false" ht="15.75" hidden="false" customHeight="false" outlineLevel="0" collapsed="false">
      <c r="D3217" s="240" t="n">
        <v>3217</v>
      </c>
    </row>
    <row r="3218" customFormat="false" ht="15.75" hidden="false" customHeight="false" outlineLevel="0" collapsed="false">
      <c r="D3218" s="240" t="n">
        <v>3218</v>
      </c>
    </row>
    <row r="3219" customFormat="false" ht="15.75" hidden="false" customHeight="false" outlineLevel="0" collapsed="false">
      <c r="D3219" s="240" t="n">
        <v>3219</v>
      </c>
    </row>
    <row r="3220" customFormat="false" ht="15.75" hidden="false" customHeight="false" outlineLevel="0" collapsed="false">
      <c r="D3220" s="240" t="n">
        <v>3220</v>
      </c>
    </row>
    <row r="3221" customFormat="false" ht="15.75" hidden="false" customHeight="false" outlineLevel="0" collapsed="false">
      <c r="D3221" s="240" t="n">
        <v>3221</v>
      </c>
    </row>
    <row r="3222" customFormat="false" ht="15.75" hidden="false" customHeight="false" outlineLevel="0" collapsed="false">
      <c r="D3222" s="240" t="n">
        <v>3222</v>
      </c>
    </row>
    <row r="3223" customFormat="false" ht="15.75" hidden="false" customHeight="false" outlineLevel="0" collapsed="false">
      <c r="D3223" s="240" t="n">
        <v>3223</v>
      </c>
    </row>
    <row r="3224" customFormat="false" ht="15.75" hidden="false" customHeight="false" outlineLevel="0" collapsed="false">
      <c r="D3224" s="240" t="n">
        <v>3224</v>
      </c>
    </row>
    <row r="3225" customFormat="false" ht="15.75" hidden="false" customHeight="false" outlineLevel="0" collapsed="false">
      <c r="D3225" s="240" t="n">
        <v>3225</v>
      </c>
    </row>
    <row r="3226" customFormat="false" ht="15.75" hidden="false" customHeight="false" outlineLevel="0" collapsed="false">
      <c r="D3226" s="240" t="n">
        <v>3226</v>
      </c>
    </row>
    <row r="3227" customFormat="false" ht="15.75" hidden="false" customHeight="false" outlineLevel="0" collapsed="false">
      <c r="D3227" s="240" t="n">
        <v>3227</v>
      </c>
    </row>
    <row r="3228" customFormat="false" ht="15.75" hidden="false" customHeight="false" outlineLevel="0" collapsed="false">
      <c r="D3228" s="240" t="n">
        <v>3228</v>
      </c>
    </row>
    <row r="3229" customFormat="false" ht="15.75" hidden="false" customHeight="false" outlineLevel="0" collapsed="false">
      <c r="D3229" s="240" t="n">
        <v>3229</v>
      </c>
    </row>
    <row r="3230" customFormat="false" ht="15.75" hidden="false" customHeight="false" outlineLevel="0" collapsed="false">
      <c r="D3230" s="240" t="n">
        <v>3230</v>
      </c>
    </row>
    <row r="3231" customFormat="false" ht="15.75" hidden="false" customHeight="false" outlineLevel="0" collapsed="false">
      <c r="D3231" s="240" t="n">
        <v>3231</v>
      </c>
    </row>
    <row r="3232" customFormat="false" ht="15.75" hidden="false" customHeight="false" outlineLevel="0" collapsed="false">
      <c r="D3232" s="240" t="n">
        <v>3232</v>
      </c>
    </row>
    <row r="3233" customFormat="false" ht="15.75" hidden="false" customHeight="false" outlineLevel="0" collapsed="false">
      <c r="D3233" s="240" t="n">
        <v>3233</v>
      </c>
    </row>
    <row r="3234" customFormat="false" ht="15.75" hidden="false" customHeight="false" outlineLevel="0" collapsed="false">
      <c r="D3234" s="240" t="n">
        <v>3234</v>
      </c>
    </row>
    <row r="3235" customFormat="false" ht="15.75" hidden="false" customHeight="false" outlineLevel="0" collapsed="false">
      <c r="D3235" s="240" t="n">
        <v>3235</v>
      </c>
    </row>
    <row r="3236" customFormat="false" ht="15.75" hidden="false" customHeight="false" outlineLevel="0" collapsed="false">
      <c r="D3236" s="240" t="n">
        <v>3236</v>
      </c>
    </row>
    <row r="3237" customFormat="false" ht="15.75" hidden="false" customHeight="false" outlineLevel="0" collapsed="false">
      <c r="D3237" s="240" t="n">
        <v>3237</v>
      </c>
    </row>
    <row r="3238" customFormat="false" ht="15.75" hidden="false" customHeight="false" outlineLevel="0" collapsed="false">
      <c r="D3238" s="240" t="n">
        <v>3238</v>
      </c>
    </row>
    <row r="3239" customFormat="false" ht="15.75" hidden="false" customHeight="false" outlineLevel="0" collapsed="false">
      <c r="D3239" s="240" t="n">
        <v>3239</v>
      </c>
    </row>
    <row r="3240" customFormat="false" ht="15.75" hidden="false" customHeight="false" outlineLevel="0" collapsed="false">
      <c r="D3240" s="240" t="n">
        <v>3240</v>
      </c>
    </row>
    <row r="3241" customFormat="false" ht="15.75" hidden="false" customHeight="false" outlineLevel="0" collapsed="false">
      <c r="D3241" s="240" t="n">
        <v>3241</v>
      </c>
    </row>
    <row r="3242" customFormat="false" ht="15.75" hidden="false" customHeight="false" outlineLevel="0" collapsed="false">
      <c r="D3242" s="240" t="n">
        <v>3242</v>
      </c>
    </row>
    <row r="3243" customFormat="false" ht="15.75" hidden="false" customHeight="false" outlineLevel="0" collapsed="false">
      <c r="D3243" s="240" t="n">
        <v>3243</v>
      </c>
    </row>
    <row r="3244" customFormat="false" ht="15.75" hidden="false" customHeight="false" outlineLevel="0" collapsed="false">
      <c r="D3244" s="240" t="n">
        <v>3244</v>
      </c>
    </row>
    <row r="3245" customFormat="false" ht="15.75" hidden="false" customHeight="false" outlineLevel="0" collapsed="false">
      <c r="D3245" s="240" t="n">
        <v>3245</v>
      </c>
    </row>
    <row r="3246" customFormat="false" ht="15.75" hidden="false" customHeight="false" outlineLevel="0" collapsed="false">
      <c r="D3246" s="240" t="n">
        <v>3246</v>
      </c>
    </row>
    <row r="3247" customFormat="false" ht="15.75" hidden="false" customHeight="false" outlineLevel="0" collapsed="false">
      <c r="D3247" s="240" t="n">
        <v>3247</v>
      </c>
    </row>
    <row r="3248" customFormat="false" ht="15.75" hidden="false" customHeight="false" outlineLevel="0" collapsed="false">
      <c r="D3248" s="240" t="n">
        <v>3248</v>
      </c>
    </row>
    <row r="3249" customFormat="false" ht="15.75" hidden="false" customHeight="false" outlineLevel="0" collapsed="false">
      <c r="D3249" s="240" t="n">
        <v>3249</v>
      </c>
    </row>
    <row r="3250" customFormat="false" ht="15.75" hidden="false" customHeight="false" outlineLevel="0" collapsed="false">
      <c r="D3250" s="240" t="n">
        <v>3250</v>
      </c>
    </row>
    <row r="3251" customFormat="false" ht="15.75" hidden="false" customHeight="false" outlineLevel="0" collapsed="false">
      <c r="D3251" s="240" t="n">
        <v>3251</v>
      </c>
    </row>
    <row r="3252" customFormat="false" ht="15.75" hidden="false" customHeight="false" outlineLevel="0" collapsed="false">
      <c r="D3252" s="240" t="n">
        <v>3252</v>
      </c>
    </row>
    <row r="3253" customFormat="false" ht="15.75" hidden="false" customHeight="false" outlineLevel="0" collapsed="false">
      <c r="D3253" s="240" t="n">
        <v>3253</v>
      </c>
    </row>
    <row r="3254" customFormat="false" ht="15.75" hidden="false" customHeight="false" outlineLevel="0" collapsed="false">
      <c r="D3254" s="240" t="n">
        <v>3254</v>
      </c>
    </row>
    <row r="3255" customFormat="false" ht="15.75" hidden="false" customHeight="false" outlineLevel="0" collapsed="false">
      <c r="D3255" s="240" t="n">
        <v>3255</v>
      </c>
    </row>
    <row r="3256" customFormat="false" ht="15.75" hidden="false" customHeight="false" outlineLevel="0" collapsed="false">
      <c r="D3256" s="240" t="n">
        <v>3256</v>
      </c>
    </row>
    <row r="3257" customFormat="false" ht="15.75" hidden="false" customHeight="false" outlineLevel="0" collapsed="false">
      <c r="D3257" s="240" t="n">
        <v>3257</v>
      </c>
    </row>
    <row r="3258" customFormat="false" ht="15.75" hidden="false" customHeight="false" outlineLevel="0" collapsed="false">
      <c r="D3258" s="240" t="n">
        <v>3258</v>
      </c>
    </row>
    <row r="3259" customFormat="false" ht="15.75" hidden="false" customHeight="false" outlineLevel="0" collapsed="false">
      <c r="D3259" s="240" t="n">
        <v>3259</v>
      </c>
    </row>
    <row r="3260" customFormat="false" ht="15.75" hidden="false" customHeight="false" outlineLevel="0" collapsed="false">
      <c r="D3260" s="240" t="n">
        <v>3260</v>
      </c>
    </row>
    <row r="3261" customFormat="false" ht="15.75" hidden="false" customHeight="false" outlineLevel="0" collapsed="false">
      <c r="D3261" s="240" t="n">
        <v>3261</v>
      </c>
    </row>
    <row r="3262" customFormat="false" ht="15.75" hidden="false" customHeight="false" outlineLevel="0" collapsed="false">
      <c r="D3262" s="240" t="n">
        <v>3262</v>
      </c>
    </row>
    <row r="3263" customFormat="false" ht="15.75" hidden="false" customHeight="false" outlineLevel="0" collapsed="false">
      <c r="D3263" s="240" t="n">
        <v>3263</v>
      </c>
    </row>
    <row r="3264" customFormat="false" ht="15.75" hidden="false" customHeight="false" outlineLevel="0" collapsed="false">
      <c r="D3264" s="240" t="n">
        <v>3264</v>
      </c>
    </row>
    <row r="3265" customFormat="false" ht="15.75" hidden="false" customHeight="false" outlineLevel="0" collapsed="false">
      <c r="D3265" s="240" t="n">
        <v>3265</v>
      </c>
    </row>
    <row r="3266" customFormat="false" ht="15.75" hidden="false" customHeight="false" outlineLevel="0" collapsed="false">
      <c r="D3266" s="240" t="n">
        <v>3266</v>
      </c>
    </row>
    <row r="3267" customFormat="false" ht="15.75" hidden="false" customHeight="false" outlineLevel="0" collapsed="false">
      <c r="D3267" s="240" t="n">
        <v>3267</v>
      </c>
    </row>
    <row r="3268" customFormat="false" ht="15.75" hidden="false" customHeight="false" outlineLevel="0" collapsed="false">
      <c r="D3268" s="240" t="n">
        <v>3268</v>
      </c>
    </row>
    <row r="3269" customFormat="false" ht="15.75" hidden="false" customHeight="false" outlineLevel="0" collapsed="false">
      <c r="D3269" s="240" t="n">
        <v>3269</v>
      </c>
    </row>
    <row r="3270" customFormat="false" ht="15.75" hidden="false" customHeight="false" outlineLevel="0" collapsed="false">
      <c r="D3270" s="240" t="n">
        <v>3270</v>
      </c>
    </row>
    <row r="3271" customFormat="false" ht="15.75" hidden="false" customHeight="false" outlineLevel="0" collapsed="false">
      <c r="D3271" s="240" t="n">
        <v>3271</v>
      </c>
    </row>
    <row r="3272" customFormat="false" ht="15.75" hidden="false" customHeight="false" outlineLevel="0" collapsed="false">
      <c r="D3272" s="240" t="n">
        <v>3272</v>
      </c>
    </row>
    <row r="3273" customFormat="false" ht="15.75" hidden="false" customHeight="false" outlineLevel="0" collapsed="false">
      <c r="D3273" s="240" t="n">
        <v>3273</v>
      </c>
    </row>
    <row r="3274" customFormat="false" ht="15.75" hidden="false" customHeight="false" outlineLevel="0" collapsed="false">
      <c r="D3274" s="240" t="n">
        <v>3274</v>
      </c>
    </row>
    <row r="3275" customFormat="false" ht="15.75" hidden="false" customHeight="false" outlineLevel="0" collapsed="false">
      <c r="D3275" s="240" t="n">
        <v>3275</v>
      </c>
    </row>
    <row r="3276" customFormat="false" ht="15.75" hidden="false" customHeight="false" outlineLevel="0" collapsed="false">
      <c r="D3276" s="240" t="n">
        <v>3276</v>
      </c>
    </row>
    <row r="3277" customFormat="false" ht="15.75" hidden="false" customHeight="false" outlineLevel="0" collapsed="false">
      <c r="D3277" s="240" t="n">
        <v>3277</v>
      </c>
    </row>
    <row r="3278" customFormat="false" ht="15.75" hidden="false" customHeight="false" outlineLevel="0" collapsed="false">
      <c r="D3278" s="240" t="n">
        <v>3278</v>
      </c>
    </row>
    <row r="3279" customFormat="false" ht="15.75" hidden="false" customHeight="false" outlineLevel="0" collapsed="false">
      <c r="D3279" s="240" t="n">
        <v>3279</v>
      </c>
    </row>
    <row r="3280" customFormat="false" ht="15.75" hidden="false" customHeight="false" outlineLevel="0" collapsed="false">
      <c r="D3280" s="240" t="n">
        <v>3280</v>
      </c>
    </row>
    <row r="3281" customFormat="false" ht="15.75" hidden="false" customHeight="false" outlineLevel="0" collapsed="false">
      <c r="D3281" s="240" t="n">
        <v>3281</v>
      </c>
    </row>
    <row r="3282" customFormat="false" ht="15.75" hidden="false" customHeight="false" outlineLevel="0" collapsed="false">
      <c r="D3282" s="240" t="n">
        <v>3282</v>
      </c>
    </row>
    <row r="3283" customFormat="false" ht="15.75" hidden="false" customHeight="false" outlineLevel="0" collapsed="false">
      <c r="D3283" s="240" t="n">
        <v>3283</v>
      </c>
    </row>
    <row r="3284" customFormat="false" ht="15.75" hidden="false" customHeight="false" outlineLevel="0" collapsed="false">
      <c r="D3284" s="240" t="n">
        <v>3284</v>
      </c>
    </row>
    <row r="3285" customFormat="false" ht="15.75" hidden="false" customHeight="false" outlineLevel="0" collapsed="false">
      <c r="D3285" s="240" t="n">
        <v>3285</v>
      </c>
    </row>
    <row r="3286" customFormat="false" ht="15.75" hidden="false" customHeight="false" outlineLevel="0" collapsed="false">
      <c r="D3286" s="240" t="n">
        <v>3286</v>
      </c>
    </row>
    <row r="3287" customFormat="false" ht="15.75" hidden="false" customHeight="false" outlineLevel="0" collapsed="false">
      <c r="D3287" s="240" t="n">
        <v>3287</v>
      </c>
    </row>
    <row r="3288" customFormat="false" ht="15.75" hidden="false" customHeight="false" outlineLevel="0" collapsed="false">
      <c r="D3288" s="240" t="n">
        <v>3288</v>
      </c>
    </row>
    <row r="3289" customFormat="false" ht="15.75" hidden="false" customHeight="false" outlineLevel="0" collapsed="false">
      <c r="D3289" s="240" t="n">
        <v>3289</v>
      </c>
    </row>
    <row r="3290" customFormat="false" ht="15.75" hidden="false" customHeight="false" outlineLevel="0" collapsed="false">
      <c r="D3290" s="240" t="n">
        <v>3290</v>
      </c>
    </row>
    <row r="3291" customFormat="false" ht="15.75" hidden="false" customHeight="false" outlineLevel="0" collapsed="false">
      <c r="D3291" s="240" t="n">
        <v>3291</v>
      </c>
    </row>
    <row r="3292" customFormat="false" ht="15.75" hidden="false" customHeight="false" outlineLevel="0" collapsed="false">
      <c r="D3292" s="240" t="n">
        <v>3292</v>
      </c>
    </row>
    <row r="3293" customFormat="false" ht="15.75" hidden="false" customHeight="false" outlineLevel="0" collapsed="false">
      <c r="D3293" s="240" t="n">
        <v>3293</v>
      </c>
    </row>
    <row r="3294" customFormat="false" ht="15.75" hidden="false" customHeight="false" outlineLevel="0" collapsed="false">
      <c r="D3294" s="240" t="n">
        <v>3294</v>
      </c>
    </row>
    <row r="3295" customFormat="false" ht="15.75" hidden="false" customHeight="false" outlineLevel="0" collapsed="false">
      <c r="D3295" s="240" t="n">
        <v>3295</v>
      </c>
    </row>
    <row r="3296" customFormat="false" ht="15.75" hidden="false" customHeight="false" outlineLevel="0" collapsed="false">
      <c r="D3296" s="240" t="n">
        <v>3296</v>
      </c>
    </row>
    <row r="3297" customFormat="false" ht="15.75" hidden="false" customHeight="false" outlineLevel="0" collapsed="false">
      <c r="D3297" s="240" t="n">
        <v>3297</v>
      </c>
    </row>
    <row r="3298" customFormat="false" ht="15.75" hidden="false" customHeight="false" outlineLevel="0" collapsed="false">
      <c r="D3298" s="240" t="n">
        <v>3298</v>
      </c>
    </row>
    <row r="3299" customFormat="false" ht="15.75" hidden="false" customHeight="false" outlineLevel="0" collapsed="false">
      <c r="D3299" s="240" t="n">
        <v>3299</v>
      </c>
    </row>
    <row r="3300" customFormat="false" ht="15.75" hidden="false" customHeight="false" outlineLevel="0" collapsed="false">
      <c r="D3300" s="240" t="n">
        <v>3300</v>
      </c>
    </row>
    <row r="3301" customFormat="false" ht="15.75" hidden="false" customHeight="false" outlineLevel="0" collapsed="false">
      <c r="D3301" s="240" t="n">
        <v>3301</v>
      </c>
    </row>
    <row r="3302" customFormat="false" ht="15.75" hidden="false" customHeight="false" outlineLevel="0" collapsed="false">
      <c r="D3302" s="240" t="n">
        <v>3302</v>
      </c>
    </row>
    <row r="3303" customFormat="false" ht="15.75" hidden="false" customHeight="false" outlineLevel="0" collapsed="false">
      <c r="D3303" s="240" t="n">
        <v>3303</v>
      </c>
    </row>
    <row r="3304" customFormat="false" ht="15.75" hidden="false" customHeight="false" outlineLevel="0" collapsed="false">
      <c r="D3304" s="240" t="n">
        <v>3304</v>
      </c>
    </row>
    <row r="3305" customFormat="false" ht="15.75" hidden="false" customHeight="false" outlineLevel="0" collapsed="false">
      <c r="D3305" s="240" t="n">
        <v>3305</v>
      </c>
    </row>
    <row r="3306" customFormat="false" ht="15.75" hidden="false" customHeight="false" outlineLevel="0" collapsed="false">
      <c r="D3306" s="240" t="n">
        <v>3306</v>
      </c>
    </row>
    <row r="3307" customFormat="false" ht="15.75" hidden="false" customHeight="false" outlineLevel="0" collapsed="false">
      <c r="D3307" s="240" t="n">
        <v>3307</v>
      </c>
    </row>
    <row r="3308" customFormat="false" ht="15.75" hidden="false" customHeight="false" outlineLevel="0" collapsed="false">
      <c r="D3308" s="240" t="n">
        <v>3308</v>
      </c>
    </row>
    <row r="3309" customFormat="false" ht="15.75" hidden="false" customHeight="false" outlineLevel="0" collapsed="false">
      <c r="D3309" s="240" t="n">
        <v>3309</v>
      </c>
    </row>
    <row r="3310" customFormat="false" ht="15.75" hidden="false" customHeight="false" outlineLevel="0" collapsed="false">
      <c r="D3310" s="240" t="n">
        <v>3310</v>
      </c>
    </row>
    <row r="3311" customFormat="false" ht="15.75" hidden="false" customHeight="false" outlineLevel="0" collapsed="false">
      <c r="D3311" s="240" t="n">
        <v>3311</v>
      </c>
    </row>
    <row r="3312" customFormat="false" ht="15.75" hidden="false" customHeight="false" outlineLevel="0" collapsed="false">
      <c r="D3312" s="240" t="n">
        <v>3312</v>
      </c>
    </row>
    <row r="3313" customFormat="false" ht="15.75" hidden="false" customHeight="false" outlineLevel="0" collapsed="false">
      <c r="D3313" s="240" t="n">
        <v>3313</v>
      </c>
    </row>
    <row r="3314" customFormat="false" ht="15.75" hidden="false" customHeight="false" outlineLevel="0" collapsed="false">
      <c r="D3314" s="240" t="n">
        <v>3314</v>
      </c>
    </row>
    <row r="3315" customFormat="false" ht="15.75" hidden="false" customHeight="false" outlineLevel="0" collapsed="false">
      <c r="D3315" s="240" t="n">
        <v>3315</v>
      </c>
    </row>
    <row r="3316" customFormat="false" ht="15.75" hidden="false" customHeight="false" outlineLevel="0" collapsed="false">
      <c r="D3316" s="240" t="n">
        <v>3316</v>
      </c>
    </row>
    <row r="3317" customFormat="false" ht="15.75" hidden="false" customHeight="false" outlineLevel="0" collapsed="false">
      <c r="D3317" s="240" t="n">
        <v>3317</v>
      </c>
    </row>
    <row r="3318" customFormat="false" ht="15.75" hidden="false" customHeight="false" outlineLevel="0" collapsed="false">
      <c r="D3318" s="240" t="n">
        <v>3318</v>
      </c>
    </row>
    <row r="3319" customFormat="false" ht="15.75" hidden="false" customHeight="false" outlineLevel="0" collapsed="false">
      <c r="D3319" s="240" t="n">
        <v>3319</v>
      </c>
    </row>
    <row r="3320" customFormat="false" ht="15.75" hidden="false" customHeight="false" outlineLevel="0" collapsed="false">
      <c r="D3320" s="240" t="n">
        <v>3320</v>
      </c>
    </row>
    <row r="3321" customFormat="false" ht="15.75" hidden="false" customHeight="false" outlineLevel="0" collapsed="false">
      <c r="D3321" s="240" t="n">
        <v>3321</v>
      </c>
    </row>
    <row r="3322" customFormat="false" ht="15.75" hidden="false" customHeight="false" outlineLevel="0" collapsed="false">
      <c r="D3322" s="240" t="n">
        <v>3322</v>
      </c>
    </row>
    <row r="3323" customFormat="false" ht="15.75" hidden="false" customHeight="false" outlineLevel="0" collapsed="false">
      <c r="D3323" s="240" t="n">
        <v>3323</v>
      </c>
    </row>
    <row r="3324" customFormat="false" ht="15.75" hidden="false" customHeight="false" outlineLevel="0" collapsed="false">
      <c r="D3324" s="240" t="n">
        <v>3324</v>
      </c>
    </row>
    <row r="3325" customFormat="false" ht="15.75" hidden="false" customHeight="false" outlineLevel="0" collapsed="false">
      <c r="D3325" s="240" t="n">
        <v>3325</v>
      </c>
    </row>
    <row r="3326" customFormat="false" ht="15.75" hidden="false" customHeight="false" outlineLevel="0" collapsed="false">
      <c r="D3326" s="240" t="n">
        <v>3326</v>
      </c>
    </row>
    <row r="3327" customFormat="false" ht="15.75" hidden="false" customHeight="false" outlineLevel="0" collapsed="false">
      <c r="D3327" s="240" t="n">
        <v>3327</v>
      </c>
    </row>
    <row r="3328" customFormat="false" ht="15.75" hidden="false" customHeight="false" outlineLevel="0" collapsed="false">
      <c r="D3328" s="240" t="n">
        <v>3328</v>
      </c>
    </row>
    <row r="3329" customFormat="false" ht="15.75" hidden="false" customHeight="false" outlineLevel="0" collapsed="false">
      <c r="D3329" s="240" t="n">
        <v>3329</v>
      </c>
    </row>
    <row r="3330" customFormat="false" ht="15.75" hidden="false" customHeight="false" outlineLevel="0" collapsed="false">
      <c r="D3330" s="240" t="n">
        <v>3330</v>
      </c>
    </row>
    <row r="3331" customFormat="false" ht="15.75" hidden="false" customHeight="false" outlineLevel="0" collapsed="false">
      <c r="D3331" s="240" t="n">
        <v>3331</v>
      </c>
    </row>
    <row r="3332" customFormat="false" ht="15.75" hidden="false" customHeight="false" outlineLevel="0" collapsed="false">
      <c r="D3332" s="240" t="n">
        <v>3332</v>
      </c>
    </row>
    <row r="3333" customFormat="false" ht="15.75" hidden="false" customHeight="false" outlineLevel="0" collapsed="false">
      <c r="D3333" s="240" t="n">
        <v>3333</v>
      </c>
    </row>
    <row r="3334" customFormat="false" ht="15.75" hidden="false" customHeight="false" outlineLevel="0" collapsed="false">
      <c r="D3334" s="240" t="n">
        <v>3334</v>
      </c>
    </row>
    <row r="3335" customFormat="false" ht="15.75" hidden="false" customHeight="false" outlineLevel="0" collapsed="false">
      <c r="D3335" s="240" t="n">
        <v>3335</v>
      </c>
    </row>
    <row r="3336" customFormat="false" ht="15.75" hidden="false" customHeight="false" outlineLevel="0" collapsed="false">
      <c r="D3336" s="240" t="n">
        <v>3336</v>
      </c>
    </row>
    <row r="3337" customFormat="false" ht="15.75" hidden="false" customHeight="false" outlineLevel="0" collapsed="false">
      <c r="D3337" s="240" t="n">
        <v>3337</v>
      </c>
    </row>
    <row r="3338" customFormat="false" ht="15.75" hidden="false" customHeight="false" outlineLevel="0" collapsed="false">
      <c r="D3338" s="240" t="n">
        <v>3338</v>
      </c>
    </row>
    <row r="3339" customFormat="false" ht="15.75" hidden="false" customHeight="false" outlineLevel="0" collapsed="false">
      <c r="D3339" s="240" t="n">
        <v>3339</v>
      </c>
    </row>
    <row r="3340" customFormat="false" ht="15.75" hidden="false" customHeight="false" outlineLevel="0" collapsed="false">
      <c r="D3340" s="240" t="n">
        <v>3340</v>
      </c>
    </row>
    <row r="3341" customFormat="false" ht="15.75" hidden="false" customHeight="false" outlineLevel="0" collapsed="false">
      <c r="D3341" s="240" t="n">
        <v>3341</v>
      </c>
    </row>
    <row r="3342" customFormat="false" ht="15.75" hidden="false" customHeight="false" outlineLevel="0" collapsed="false">
      <c r="D3342" s="240" t="n">
        <v>3342</v>
      </c>
    </row>
    <row r="3343" customFormat="false" ht="15.75" hidden="false" customHeight="false" outlineLevel="0" collapsed="false">
      <c r="D3343" s="240" t="n">
        <v>3343</v>
      </c>
    </row>
    <row r="3344" customFormat="false" ht="15.75" hidden="false" customHeight="false" outlineLevel="0" collapsed="false">
      <c r="D3344" s="240" t="n">
        <v>3344</v>
      </c>
    </row>
    <row r="3345" customFormat="false" ht="15.75" hidden="false" customHeight="false" outlineLevel="0" collapsed="false">
      <c r="D3345" s="240" t="n">
        <v>3345</v>
      </c>
    </row>
    <row r="3346" customFormat="false" ht="15.75" hidden="false" customHeight="false" outlineLevel="0" collapsed="false">
      <c r="D3346" s="240" t="n">
        <v>3346</v>
      </c>
    </row>
    <row r="3347" customFormat="false" ht="15.75" hidden="false" customHeight="false" outlineLevel="0" collapsed="false">
      <c r="D3347" s="240" t="n">
        <v>3347</v>
      </c>
    </row>
    <row r="3348" customFormat="false" ht="15.75" hidden="false" customHeight="false" outlineLevel="0" collapsed="false">
      <c r="D3348" s="240" t="n">
        <v>3348</v>
      </c>
    </row>
    <row r="3349" customFormat="false" ht="15.75" hidden="false" customHeight="false" outlineLevel="0" collapsed="false">
      <c r="D3349" s="240" t="n">
        <v>3349</v>
      </c>
    </row>
    <row r="3350" customFormat="false" ht="15.75" hidden="false" customHeight="false" outlineLevel="0" collapsed="false">
      <c r="D3350" s="240" t="n">
        <v>3350</v>
      </c>
    </row>
    <row r="3351" customFormat="false" ht="15.75" hidden="false" customHeight="false" outlineLevel="0" collapsed="false">
      <c r="D3351" s="240" t="n">
        <v>3351</v>
      </c>
    </row>
    <row r="3352" customFormat="false" ht="15.75" hidden="false" customHeight="false" outlineLevel="0" collapsed="false">
      <c r="D3352" s="240" t="n">
        <v>3352</v>
      </c>
    </row>
    <row r="3353" customFormat="false" ht="15.75" hidden="false" customHeight="false" outlineLevel="0" collapsed="false">
      <c r="D3353" s="240" t="n">
        <v>3353</v>
      </c>
    </row>
    <row r="3354" customFormat="false" ht="15.75" hidden="false" customHeight="false" outlineLevel="0" collapsed="false">
      <c r="D3354" s="240" t="n">
        <v>3354</v>
      </c>
    </row>
    <row r="3355" customFormat="false" ht="15.75" hidden="false" customHeight="false" outlineLevel="0" collapsed="false">
      <c r="D3355" s="240" t="n">
        <v>3355</v>
      </c>
    </row>
    <row r="3356" customFormat="false" ht="15.75" hidden="false" customHeight="false" outlineLevel="0" collapsed="false">
      <c r="D3356" s="240" t="n">
        <v>3356</v>
      </c>
    </row>
    <row r="3357" customFormat="false" ht="15.75" hidden="false" customHeight="false" outlineLevel="0" collapsed="false">
      <c r="D3357" s="240" t="n">
        <v>3357</v>
      </c>
    </row>
    <row r="3358" customFormat="false" ht="15.75" hidden="false" customHeight="false" outlineLevel="0" collapsed="false">
      <c r="D3358" s="240" t="n">
        <v>3358</v>
      </c>
    </row>
    <row r="3359" customFormat="false" ht="15.75" hidden="false" customHeight="false" outlineLevel="0" collapsed="false">
      <c r="D3359" s="240" t="n">
        <v>3359</v>
      </c>
    </row>
    <row r="3360" customFormat="false" ht="15.75" hidden="false" customHeight="false" outlineLevel="0" collapsed="false">
      <c r="D3360" s="240" t="n">
        <v>3360</v>
      </c>
    </row>
    <row r="3361" customFormat="false" ht="15.75" hidden="false" customHeight="false" outlineLevel="0" collapsed="false">
      <c r="D3361" s="240" t="n">
        <v>3361</v>
      </c>
    </row>
    <row r="3362" customFormat="false" ht="15.75" hidden="false" customHeight="false" outlineLevel="0" collapsed="false">
      <c r="D3362" s="240" t="n">
        <v>3362</v>
      </c>
    </row>
    <row r="3363" customFormat="false" ht="15.75" hidden="false" customHeight="false" outlineLevel="0" collapsed="false">
      <c r="D3363" s="240" t="n">
        <v>3363</v>
      </c>
    </row>
    <row r="3364" customFormat="false" ht="15.75" hidden="false" customHeight="false" outlineLevel="0" collapsed="false">
      <c r="D3364" s="240" t="n">
        <v>3364</v>
      </c>
    </row>
    <row r="3365" customFormat="false" ht="15.75" hidden="false" customHeight="false" outlineLevel="0" collapsed="false">
      <c r="D3365" s="240" t="n">
        <v>3365</v>
      </c>
    </row>
    <row r="3366" customFormat="false" ht="15.75" hidden="false" customHeight="false" outlineLevel="0" collapsed="false">
      <c r="D3366" s="240" t="n">
        <v>3366</v>
      </c>
    </row>
    <row r="3367" customFormat="false" ht="15.75" hidden="false" customHeight="false" outlineLevel="0" collapsed="false">
      <c r="D3367" s="240" t="n">
        <v>3367</v>
      </c>
    </row>
    <row r="3368" customFormat="false" ht="15.75" hidden="false" customHeight="false" outlineLevel="0" collapsed="false">
      <c r="D3368" s="240" t="n">
        <v>3368</v>
      </c>
    </row>
    <row r="3369" customFormat="false" ht="15.75" hidden="false" customHeight="false" outlineLevel="0" collapsed="false">
      <c r="D3369" s="240" t="n">
        <v>3369</v>
      </c>
    </row>
    <row r="3370" customFormat="false" ht="15.75" hidden="false" customHeight="false" outlineLevel="0" collapsed="false">
      <c r="D3370" s="240" t="n">
        <v>3370</v>
      </c>
    </row>
    <row r="3371" customFormat="false" ht="15.75" hidden="false" customHeight="false" outlineLevel="0" collapsed="false">
      <c r="D3371" s="240" t="n">
        <v>3371</v>
      </c>
    </row>
    <row r="3372" customFormat="false" ht="15.75" hidden="false" customHeight="false" outlineLevel="0" collapsed="false">
      <c r="D3372" s="240" t="n">
        <v>3372</v>
      </c>
    </row>
    <row r="3373" customFormat="false" ht="15.75" hidden="false" customHeight="false" outlineLevel="0" collapsed="false">
      <c r="D3373" s="240" t="n">
        <v>3373</v>
      </c>
    </row>
    <row r="3374" customFormat="false" ht="15.75" hidden="false" customHeight="false" outlineLevel="0" collapsed="false">
      <c r="D3374" s="240" t="n">
        <v>3374</v>
      </c>
    </row>
    <row r="3375" customFormat="false" ht="15.75" hidden="false" customHeight="false" outlineLevel="0" collapsed="false">
      <c r="D3375" s="240" t="n">
        <v>3375</v>
      </c>
    </row>
    <row r="3376" customFormat="false" ht="15.75" hidden="false" customHeight="false" outlineLevel="0" collapsed="false">
      <c r="D3376" s="240" t="n">
        <v>3376</v>
      </c>
    </row>
    <row r="3377" customFormat="false" ht="15.75" hidden="false" customHeight="false" outlineLevel="0" collapsed="false">
      <c r="D3377" s="240" t="n">
        <v>3377</v>
      </c>
    </row>
    <row r="3378" customFormat="false" ht="15.75" hidden="false" customHeight="false" outlineLevel="0" collapsed="false">
      <c r="D3378" s="240" t="n">
        <v>3378</v>
      </c>
    </row>
    <row r="3379" customFormat="false" ht="15.75" hidden="false" customHeight="false" outlineLevel="0" collapsed="false">
      <c r="D3379" s="240" t="n">
        <v>3379</v>
      </c>
    </row>
    <row r="3380" customFormat="false" ht="15.75" hidden="false" customHeight="false" outlineLevel="0" collapsed="false">
      <c r="D3380" s="240" t="n">
        <v>3380</v>
      </c>
    </row>
    <row r="3381" customFormat="false" ht="15.75" hidden="false" customHeight="false" outlineLevel="0" collapsed="false">
      <c r="D3381" s="240" t="n">
        <v>3381</v>
      </c>
    </row>
    <row r="3382" customFormat="false" ht="15.75" hidden="false" customHeight="false" outlineLevel="0" collapsed="false">
      <c r="D3382" s="240" t="n">
        <v>3382</v>
      </c>
    </row>
    <row r="3383" customFormat="false" ht="15.75" hidden="false" customHeight="false" outlineLevel="0" collapsed="false">
      <c r="D3383" s="240" t="n">
        <v>3383</v>
      </c>
    </row>
    <row r="3384" customFormat="false" ht="15.75" hidden="false" customHeight="false" outlineLevel="0" collapsed="false">
      <c r="D3384" s="240" t="n">
        <v>3384</v>
      </c>
    </row>
    <row r="3385" customFormat="false" ht="15.75" hidden="false" customHeight="false" outlineLevel="0" collapsed="false">
      <c r="D3385" s="240" t="n">
        <v>3385</v>
      </c>
    </row>
    <row r="3386" customFormat="false" ht="15.75" hidden="false" customHeight="false" outlineLevel="0" collapsed="false">
      <c r="D3386" s="240" t="n">
        <v>3386</v>
      </c>
    </row>
    <row r="3387" customFormat="false" ht="15.75" hidden="false" customHeight="false" outlineLevel="0" collapsed="false">
      <c r="D3387" s="240" t="n">
        <v>3387</v>
      </c>
    </row>
    <row r="3388" customFormat="false" ht="15.75" hidden="false" customHeight="false" outlineLevel="0" collapsed="false">
      <c r="D3388" s="240" t="n">
        <v>3388</v>
      </c>
    </row>
    <row r="3389" customFormat="false" ht="15.75" hidden="false" customHeight="false" outlineLevel="0" collapsed="false">
      <c r="D3389" s="240" t="n">
        <v>3389</v>
      </c>
    </row>
    <row r="3390" customFormat="false" ht="15.75" hidden="false" customHeight="false" outlineLevel="0" collapsed="false">
      <c r="D3390" s="240" t="n">
        <v>3390</v>
      </c>
    </row>
    <row r="3391" customFormat="false" ht="15.75" hidden="false" customHeight="false" outlineLevel="0" collapsed="false">
      <c r="D3391" s="240" t="n">
        <v>3391</v>
      </c>
    </row>
    <row r="3392" customFormat="false" ht="15.75" hidden="false" customHeight="false" outlineLevel="0" collapsed="false">
      <c r="D3392" s="240" t="n">
        <v>3392</v>
      </c>
    </row>
    <row r="3393" customFormat="false" ht="15.75" hidden="false" customHeight="false" outlineLevel="0" collapsed="false">
      <c r="D3393" s="240" t="n">
        <v>3393</v>
      </c>
    </row>
    <row r="3394" customFormat="false" ht="15.75" hidden="false" customHeight="false" outlineLevel="0" collapsed="false">
      <c r="D3394" s="240" t="n">
        <v>3394</v>
      </c>
    </row>
    <row r="3395" customFormat="false" ht="15.75" hidden="false" customHeight="false" outlineLevel="0" collapsed="false">
      <c r="D3395" s="240" t="n">
        <v>3395</v>
      </c>
    </row>
    <row r="3396" customFormat="false" ht="15.75" hidden="false" customHeight="false" outlineLevel="0" collapsed="false">
      <c r="D3396" s="240" t="n">
        <v>3396</v>
      </c>
    </row>
    <row r="3397" customFormat="false" ht="15.75" hidden="false" customHeight="false" outlineLevel="0" collapsed="false">
      <c r="D3397" s="240" t="n">
        <v>3397</v>
      </c>
    </row>
    <row r="3398" customFormat="false" ht="15.75" hidden="false" customHeight="false" outlineLevel="0" collapsed="false">
      <c r="D3398" s="240" t="n">
        <v>3398</v>
      </c>
    </row>
    <row r="3399" customFormat="false" ht="15.75" hidden="false" customHeight="false" outlineLevel="0" collapsed="false">
      <c r="D3399" s="240" t="n">
        <v>3399</v>
      </c>
    </row>
    <row r="3400" customFormat="false" ht="15.75" hidden="false" customHeight="false" outlineLevel="0" collapsed="false">
      <c r="D3400" s="240" t="n">
        <v>3400</v>
      </c>
    </row>
    <row r="3401" customFormat="false" ht="15.75" hidden="false" customHeight="false" outlineLevel="0" collapsed="false">
      <c r="D3401" s="240" t="n">
        <v>3401</v>
      </c>
    </row>
    <row r="3402" customFormat="false" ht="15.75" hidden="false" customHeight="false" outlineLevel="0" collapsed="false">
      <c r="D3402" s="240" t="n">
        <v>3402</v>
      </c>
    </row>
    <row r="3403" customFormat="false" ht="15.75" hidden="false" customHeight="false" outlineLevel="0" collapsed="false">
      <c r="D3403" s="240" t="n">
        <v>3403</v>
      </c>
    </row>
    <row r="3404" customFormat="false" ht="15.75" hidden="false" customHeight="false" outlineLevel="0" collapsed="false">
      <c r="D3404" s="240" t="n">
        <v>3404</v>
      </c>
    </row>
    <row r="3405" customFormat="false" ht="15.75" hidden="false" customHeight="false" outlineLevel="0" collapsed="false">
      <c r="D3405" s="240" t="n">
        <v>3405</v>
      </c>
    </row>
    <row r="3406" customFormat="false" ht="15.75" hidden="false" customHeight="false" outlineLevel="0" collapsed="false">
      <c r="D3406" s="240" t="n">
        <v>3406</v>
      </c>
    </row>
    <row r="3407" customFormat="false" ht="15.75" hidden="false" customHeight="false" outlineLevel="0" collapsed="false">
      <c r="D3407" s="240" t="n">
        <v>3407</v>
      </c>
    </row>
    <row r="3408" customFormat="false" ht="15.75" hidden="false" customHeight="false" outlineLevel="0" collapsed="false">
      <c r="D3408" s="240" t="n">
        <v>3408</v>
      </c>
    </row>
    <row r="3409" customFormat="false" ht="15.75" hidden="false" customHeight="false" outlineLevel="0" collapsed="false">
      <c r="D3409" s="240" t="n">
        <v>3409</v>
      </c>
    </row>
    <row r="3410" customFormat="false" ht="15.75" hidden="false" customHeight="false" outlineLevel="0" collapsed="false">
      <c r="D3410" s="240" t="n">
        <v>3410</v>
      </c>
    </row>
    <row r="3411" customFormat="false" ht="15.75" hidden="false" customHeight="false" outlineLevel="0" collapsed="false">
      <c r="D3411" s="240" t="n">
        <v>3411</v>
      </c>
    </row>
    <row r="3412" customFormat="false" ht="15.75" hidden="false" customHeight="false" outlineLevel="0" collapsed="false">
      <c r="D3412" s="240" t="n">
        <v>3412</v>
      </c>
    </row>
    <row r="3413" customFormat="false" ht="15.75" hidden="false" customHeight="false" outlineLevel="0" collapsed="false">
      <c r="D3413" s="240" t="n">
        <v>3413</v>
      </c>
    </row>
    <row r="3414" customFormat="false" ht="15.75" hidden="false" customHeight="false" outlineLevel="0" collapsed="false">
      <c r="D3414" s="240" t="n">
        <v>3414</v>
      </c>
    </row>
    <row r="3415" customFormat="false" ht="15.75" hidden="false" customHeight="false" outlineLevel="0" collapsed="false">
      <c r="D3415" s="240" t="n">
        <v>3415</v>
      </c>
    </row>
    <row r="3416" customFormat="false" ht="15.75" hidden="false" customHeight="false" outlineLevel="0" collapsed="false">
      <c r="D3416" s="240" t="n">
        <v>3416</v>
      </c>
    </row>
    <row r="3417" customFormat="false" ht="15.75" hidden="false" customHeight="false" outlineLevel="0" collapsed="false">
      <c r="D3417" s="240" t="n">
        <v>3417</v>
      </c>
    </row>
    <row r="3418" customFormat="false" ht="15.75" hidden="false" customHeight="false" outlineLevel="0" collapsed="false">
      <c r="D3418" s="240" t="n">
        <v>3418</v>
      </c>
    </row>
    <row r="3419" customFormat="false" ht="15.75" hidden="false" customHeight="false" outlineLevel="0" collapsed="false">
      <c r="D3419" s="240" t="n">
        <v>3419</v>
      </c>
    </row>
    <row r="3420" customFormat="false" ht="15.75" hidden="false" customHeight="false" outlineLevel="0" collapsed="false">
      <c r="D3420" s="240" t="n">
        <v>3420</v>
      </c>
    </row>
    <row r="3421" customFormat="false" ht="15.75" hidden="false" customHeight="false" outlineLevel="0" collapsed="false">
      <c r="D3421" s="240" t="n">
        <v>3421</v>
      </c>
    </row>
    <row r="3422" customFormat="false" ht="15.75" hidden="false" customHeight="false" outlineLevel="0" collapsed="false">
      <c r="D3422" s="240" t="n">
        <v>3422</v>
      </c>
    </row>
    <row r="3423" customFormat="false" ht="15.75" hidden="false" customHeight="false" outlineLevel="0" collapsed="false">
      <c r="D3423" s="240" t="n">
        <v>3423</v>
      </c>
    </row>
    <row r="3424" customFormat="false" ht="15.75" hidden="false" customHeight="false" outlineLevel="0" collapsed="false">
      <c r="D3424" s="240" t="n">
        <v>3424</v>
      </c>
    </row>
    <row r="3425" customFormat="false" ht="15.75" hidden="false" customHeight="false" outlineLevel="0" collapsed="false">
      <c r="D3425" s="240" t="n">
        <v>3425</v>
      </c>
    </row>
    <row r="3426" customFormat="false" ht="15.75" hidden="false" customHeight="false" outlineLevel="0" collapsed="false">
      <c r="D3426" s="240" t="n">
        <v>3426</v>
      </c>
    </row>
    <row r="3427" customFormat="false" ht="15.75" hidden="false" customHeight="false" outlineLevel="0" collapsed="false">
      <c r="D3427" s="240" t="n">
        <v>3427</v>
      </c>
    </row>
    <row r="3428" customFormat="false" ht="15.75" hidden="false" customHeight="false" outlineLevel="0" collapsed="false">
      <c r="D3428" s="240" t="n">
        <v>3428</v>
      </c>
    </row>
    <row r="3429" customFormat="false" ht="15.75" hidden="false" customHeight="false" outlineLevel="0" collapsed="false">
      <c r="D3429" s="240" t="n">
        <v>3429</v>
      </c>
    </row>
    <row r="3430" customFormat="false" ht="15.75" hidden="false" customHeight="false" outlineLevel="0" collapsed="false">
      <c r="D3430" s="240" t="n">
        <v>3430</v>
      </c>
    </row>
    <row r="3431" customFormat="false" ht="15.75" hidden="false" customHeight="false" outlineLevel="0" collapsed="false">
      <c r="D3431" s="240" t="n">
        <v>3431</v>
      </c>
    </row>
    <row r="3432" customFormat="false" ht="15.75" hidden="false" customHeight="false" outlineLevel="0" collapsed="false">
      <c r="D3432" s="240" t="n">
        <v>3432</v>
      </c>
    </row>
    <row r="3433" customFormat="false" ht="15.75" hidden="false" customHeight="false" outlineLevel="0" collapsed="false">
      <c r="D3433" s="240" t="n">
        <v>3433</v>
      </c>
    </row>
    <row r="3434" customFormat="false" ht="15.75" hidden="false" customHeight="false" outlineLevel="0" collapsed="false">
      <c r="D3434" s="240" t="n">
        <v>3434</v>
      </c>
    </row>
    <row r="3435" customFormat="false" ht="15.75" hidden="false" customHeight="false" outlineLevel="0" collapsed="false">
      <c r="D3435" s="240" t="n">
        <v>3435</v>
      </c>
    </row>
    <row r="3436" customFormat="false" ht="15.75" hidden="false" customHeight="false" outlineLevel="0" collapsed="false">
      <c r="D3436" s="240" t="n">
        <v>3436</v>
      </c>
    </row>
    <row r="3437" customFormat="false" ht="15.75" hidden="false" customHeight="false" outlineLevel="0" collapsed="false">
      <c r="D3437" s="240" t="n">
        <v>3437</v>
      </c>
    </row>
    <row r="3438" customFormat="false" ht="15.75" hidden="false" customHeight="false" outlineLevel="0" collapsed="false">
      <c r="D3438" s="240" t="n">
        <v>3438</v>
      </c>
    </row>
    <row r="3439" customFormat="false" ht="15.75" hidden="false" customHeight="false" outlineLevel="0" collapsed="false">
      <c r="D3439" s="240" t="n">
        <v>3439</v>
      </c>
    </row>
    <row r="3440" customFormat="false" ht="15.75" hidden="false" customHeight="false" outlineLevel="0" collapsed="false">
      <c r="D3440" s="240" t="n">
        <v>3440</v>
      </c>
    </row>
    <row r="3441" customFormat="false" ht="15.75" hidden="false" customHeight="false" outlineLevel="0" collapsed="false">
      <c r="D3441" s="240" t="n">
        <v>3441</v>
      </c>
    </row>
    <row r="3442" customFormat="false" ht="15.75" hidden="false" customHeight="false" outlineLevel="0" collapsed="false">
      <c r="D3442" s="240" t="n">
        <v>3442</v>
      </c>
    </row>
    <row r="3443" customFormat="false" ht="15.75" hidden="false" customHeight="false" outlineLevel="0" collapsed="false">
      <c r="D3443" s="240" t="n">
        <v>3443</v>
      </c>
    </row>
    <row r="3444" customFormat="false" ht="15.75" hidden="false" customHeight="false" outlineLevel="0" collapsed="false">
      <c r="D3444" s="240" t="n">
        <v>3444</v>
      </c>
    </row>
    <row r="3445" customFormat="false" ht="15.75" hidden="false" customHeight="false" outlineLevel="0" collapsed="false">
      <c r="D3445" s="240" t="n">
        <v>3445</v>
      </c>
    </row>
    <row r="3446" customFormat="false" ht="15.75" hidden="false" customHeight="false" outlineLevel="0" collapsed="false">
      <c r="D3446" s="240" t="n">
        <v>3446</v>
      </c>
    </row>
    <row r="3447" customFormat="false" ht="15.75" hidden="false" customHeight="false" outlineLevel="0" collapsed="false">
      <c r="D3447" s="240" t="n">
        <v>3447</v>
      </c>
    </row>
    <row r="3448" customFormat="false" ht="15.75" hidden="false" customHeight="false" outlineLevel="0" collapsed="false">
      <c r="D3448" s="240" t="n">
        <v>3448</v>
      </c>
    </row>
    <row r="3449" customFormat="false" ht="15.75" hidden="false" customHeight="false" outlineLevel="0" collapsed="false">
      <c r="D3449" s="240" t="n">
        <v>3449</v>
      </c>
    </row>
    <row r="3450" customFormat="false" ht="15.75" hidden="false" customHeight="false" outlineLevel="0" collapsed="false">
      <c r="D3450" s="240" t="n">
        <v>3450</v>
      </c>
    </row>
    <row r="3451" customFormat="false" ht="15.75" hidden="false" customHeight="false" outlineLevel="0" collapsed="false">
      <c r="D3451" s="240" t="n">
        <v>3451</v>
      </c>
    </row>
    <row r="3452" customFormat="false" ht="15.75" hidden="false" customHeight="false" outlineLevel="0" collapsed="false">
      <c r="D3452" s="240" t="n">
        <v>3452</v>
      </c>
    </row>
    <row r="3453" customFormat="false" ht="15.75" hidden="false" customHeight="false" outlineLevel="0" collapsed="false">
      <c r="D3453" s="240" t="n">
        <v>3453</v>
      </c>
    </row>
    <row r="3454" customFormat="false" ht="15.75" hidden="false" customHeight="false" outlineLevel="0" collapsed="false">
      <c r="D3454" s="240" t="n">
        <v>3454</v>
      </c>
    </row>
    <row r="3455" customFormat="false" ht="15.75" hidden="false" customHeight="false" outlineLevel="0" collapsed="false">
      <c r="D3455" s="240" t="n">
        <v>3455</v>
      </c>
    </row>
    <row r="3456" customFormat="false" ht="15.75" hidden="false" customHeight="false" outlineLevel="0" collapsed="false">
      <c r="D3456" s="240" t="n">
        <v>3456</v>
      </c>
    </row>
    <row r="3457" customFormat="false" ht="15.75" hidden="false" customHeight="false" outlineLevel="0" collapsed="false">
      <c r="D3457" s="240" t="n">
        <v>3457</v>
      </c>
    </row>
    <row r="3458" customFormat="false" ht="15.75" hidden="false" customHeight="false" outlineLevel="0" collapsed="false">
      <c r="D3458" s="240" t="n">
        <v>3458</v>
      </c>
    </row>
    <row r="3459" customFormat="false" ht="15.75" hidden="false" customHeight="false" outlineLevel="0" collapsed="false">
      <c r="D3459" s="240" t="n">
        <v>3459</v>
      </c>
    </row>
    <row r="3460" customFormat="false" ht="15.75" hidden="false" customHeight="false" outlineLevel="0" collapsed="false">
      <c r="D3460" s="240" t="n">
        <v>3460</v>
      </c>
    </row>
    <row r="3461" customFormat="false" ht="15.75" hidden="false" customHeight="false" outlineLevel="0" collapsed="false">
      <c r="D3461" s="240" t="n">
        <v>3461</v>
      </c>
    </row>
    <row r="3462" customFormat="false" ht="15.75" hidden="false" customHeight="false" outlineLevel="0" collapsed="false">
      <c r="D3462" s="240" t="n">
        <v>3462</v>
      </c>
    </row>
    <row r="3463" customFormat="false" ht="15.75" hidden="false" customHeight="false" outlineLevel="0" collapsed="false">
      <c r="D3463" s="240" t="n">
        <v>3463</v>
      </c>
    </row>
    <row r="3464" customFormat="false" ht="15.75" hidden="false" customHeight="false" outlineLevel="0" collapsed="false">
      <c r="D3464" s="240" t="n">
        <v>3464</v>
      </c>
    </row>
    <row r="3465" customFormat="false" ht="15.75" hidden="false" customHeight="false" outlineLevel="0" collapsed="false">
      <c r="D3465" s="240" t="n">
        <v>3465</v>
      </c>
    </row>
    <row r="3466" customFormat="false" ht="15.75" hidden="false" customHeight="false" outlineLevel="0" collapsed="false">
      <c r="D3466" s="240" t="n">
        <v>3466</v>
      </c>
    </row>
    <row r="3467" customFormat="false" ht="15.75" hidden="false" customHeight="false" outlineLevel="0" collapsed="false">
      <c r="D3467" s="240" t="n">
        <v>3467</v>
      </c>
    </row>
    <row r="3468" customFormat="false" ht="15.75" hidden="false" customHeight="false" outlineLevel="0" collapsed="false">
      <c r="D3468" s="240" t="n">
        <v>3468</v>
      </c>
    </row>
    <row r="3469" customFormat="false" ht="15.75" hidden="false" customHeight="false" outlineLevel="0" collapsed="false">
      <c r="D3469" s="240" t="n">
        <v>3469</v>
      </c>
    </row>
    <row r="3470" customFormat="false" ht="15.75" hidden="false" customHeight="false" outlineLevel="0" collapsed="false">
      <c r="D3470" s="240" t="n">
        <v>3470</v>
      </c>
    </row>
    <row r="3471" customFormat="false" ht="15.75" hidden="false" customHeight="false" outlineLevel="0" collapsed="false">
      <c r="D3471" s="240" t="n">
        <v>3471</v>
      </c>
    </row>
    <row r="3472" customFormat="false" ht="15.75" hidden="false" customHeight="false" outlineLevel="0" collapsed="false">
      <c r="D3472" s="240" t="n">
        <v>3472</v>
      </c>
    </row>
    <row r="3473" customFormat="false" ht="15.75" hidden="false" customHeight="false" outlineLevel="0" collapsed="false">
      <c r="D3473" s="240" t="n">
        <v>3473</v>
      </c>
    </row>
    <row r="3474" customFormat="false" ht="15.75" hidden="false" customHeight="false" outlineLevel="0" collapsed="false">
      <c r="D3474" s="240" t="n">
        <v>3474</v>
      </c>
    </row>
    <row r="3475" customFormat="false" ht="15.75" hidden="false" customHeight="false" outlineLevel="0" collapsed="false">
      <c r="D3475" s="240" t="n">
        <v>3475</v>
      </c>
    </row>
    <row r="3476" customFormat="false" ht="15.75" hidden="false" customHeight="false" outlineLevel="0" collapsed="false">
      <c r="D3476" s="240" t="n">
        <v>3476</v>
      </c>
    </row>
    <row r="3477" customFormat="false" ht="15.75" hidden="false" customHeight="false" outlineLevel="0" collapsed="false">
      <c r="D3477" s="240" t="n">
        <v>3477</v>
      </c>
    </row>
    <row r="3478" customFormat="false" ht="15.75" hidden="false" customHeight="false" outlineLevel="0" collapsed="false">
      <c r="D3478" s="240" t="n">
        <v>3478</v>
      </c>
    </row>
    <row r="3479" customFormat="false" ht="15.75" hidden="false" customHeight="false" outlineLevel="0" collapsed="false">
      <c r="D3479" s="240" t="n">
        <v>3479</v>
      </c>
    </row>
    <row r="3480" customFormat="false" ht="15.75" hidden="false" customHeight="false" outlineLevel="0" collapsed="false">
      <c r="D3480" s="240" t="n">
        <v>3480</v>
      </c>
    </row>
    <row r="3481" customFormat="false" ht="15.75" hidden="false" customHeight="false" outlineLevel="0" collapsed="false">
      <c r="D3481" s="240" t="n">
        <v>3481</v>
      </c>
    </row>
    <row r="3482" customFormat="false" ht="15.75" hidden="false" customHeight="false" outlineLevel="0" collapsed="false">
      <c r="D3482" s="240" t="n">
        <v>3482</v>
      </c>
    </row>
    <row r="3483" customFormat="false" ht="15.75" hidden="false" customHeight="false" outlineLevel="0" collapsed="false">
      <c r="D3483" s="240" t="n">
        <v>3483</v>
      </c>
    </row>
    <row r="3484" customFormat="false" ht="15.75" hidden="false" customHeight="false" outlineLevel="0" collapsed="false">
      <c r="D3484" s="240" t="n">
        <v>3484</v>
      </c>
    </row>
    <row r="3485" customFormat="false" ht="15.75" hidden="false" customHeight="false" outlineLevel="0" collapsed="false">
      <c r="D3485" s="240" t="n">
        <v>3485</v>
      </c>
    </row>
    <row r="3486" customFormat="false" ht="15.75" hidden="false" customHeight="false" outlineLevel="0" collapsed="false">
      <c r="D3486" s="240" t="n">
        <v>3486</v>
      </c>
    </row>
    <row r="3487" customFormat="false" ht="15.75" hidden="false" customHeight="false" outlineLevel="0" collapsed="false">
      <c r="D3487" s="240" t="n">
        <v>3487</v>
      </c>
    </row>
    <row r="3488" customFormat="false" ht="15.75" hidden="false" customHeight="false" outlineLevel="0" collapsed="false">
      <c r="D3488" s="240" t="n">
        <v>3488</v>
      </c>
    </row>
    <row r="3489" customFormat="false" ht="15.75" hidden="false" customHeight="false" outlineLevel="0" collapsed="false">
      <c r="D3489" s="240" t="n">
        <v>3489</v>
      </c>
    </row>
    <row r="3490" customFormat="false" ht="15.75" hidden="false" customHeight="false" outlineLevel="0" collapsed="false">
      <c r="D3490" s="240" t="n">
        <v>3490</v>
      </c>
    </row>
    <row r="3491" customFormat="false" ht="15.75" hidden="false" customHeight="false" outlineLevel="0" collapsed="false">
      <c r="D3491" s="240" t="n">
        <v>3491</v>
      </c>
    </row>
    <row r="3492" customFormat="false" ht="15.75" hidden="false" customHeight="false" outlineLevel="0" collapsed="false">
      <c r="D3492" s="240" t="n">
        <v>3492</v>
      </c>
    </row>
    <row r="3493" customFormat="false" ht="15.75" hidden="false" customHeight="false" outlineLevel="0" collapsed="false">
      <c r="D3493" s="240" t="n">
        <v>3493</v>
      </c>
    </row>
    <row r="3494" customFormat="false" ht="15.75" hidden="false" customHeight="false" outlineLevel="0" collapsed="false">
      <c r="D3494" s="240" t="n">
        <v>3494</v>
      </c>
    </row>
    <row r="3495" customFormat="false" ht="15.75" hidden="false" customHeight="false" outlineLevel="0" collapsed="false">
      <c r="D3495" s="240" t="n">
        <v>3495</v>
      </c>
    </row>
    <row r="3496" customFormat="false" ht="15.75" hidden="false" customHeight="false" outlineLevel="0" collapsed="false">
      <c r="D3496" s="240" t="n">
        <v>3496</v>
      </c>
    </row>
    <row r="3497" customFormat="false" ht="15.75" hidden="false" customHeight="false" outlineLevel="0" collapsed="false">
      <c r="D3497" s="240" t="n">
        <v>3497</v>
      </c>
    </row>
    <row r="3498" customFormat="false" ht="15.75" hidden="false" customHeight="false" outlineLevel="0" collapsed="false">
      <c r="D3498" s="240" t="n">
        <v>3498</v>
      </c>
    </row>
    <row r="3499" customFormat="false" ht="15.75" hidden="false" customHeight="false" outlineLevel="0" collapsed="false">
      <c r="D3499" s="240" t="n">
        <v>3499</v>
      </c>
    </row>
    <row r="3500" customFormat="false" ht="15.75" hidden="false" customHeight="false" outlineLevel="0" collapsed="false">
      <c r="D3500" s="240" t="n">
        <v>3500</v>
      </c>
    </row>
    <row r="3501" customFormat="false" ht="15.75" hidden="false" customHeight="false" outlineLevel="0" collapsed="false">
      <c r="D3501" s="240" t="n">
        <v>3501</v>
      </c>
    </row>
    <row r="3502" customFormat="false" ht="15.75" hidden="false" customHeight="false" outlineLevel="0" collapsed="false">
      <c r="D3502" s="240" t="n">
        <v>3502</v>
      </c>
    </row>
    <row r="3503" customFormat="false" ht="15.75" hidden="false" customHeight="false" outlineLevel="0" collapsed="false">
      <c r="D3503" s="240" t="n">
        <v>3503</v>
      </c>
    </row>
    <row r="3504" customFormat="false" ht="15.75" hidden="false" customHeight="false" outlineLevel="0" collapsed="false">
      <c r="D3504" s="240" t="n">
        <v>3504</v>
      </c>
    </row>
    <row r="3505" customFormat="false" ht="15.75" hidden="false" customHeight="false" outlineLevel="0" collapsed="false">
      <c r="D3505" s="240" t="n">
        <v>3505</v>
      </c>
    </row>
    <row r="3506" customFormat="false" ht="15.75" hidden="false" customHeight="false" outlineLevel="0" collapsed="false">
      <c r="D3506" s="240" t="n">
        <v>3506</v>
      </c>
    </row>
    <row r="3507" customFormat="false" ht="15.75" hidden="false" customHeight="false" outlineLevel="0" collapsed="false">
      <c r="D3507" s="240" t="n">
        <v>3507</v>
      </c>
    </row>
    <row r="3508" customFormat="false" ht="15.75" hidden="false" customHeight="false" outlineLevel="0" collapsed="false">
      <c r="D3508" s="240" t="n">
        <v>3508</v>
      </c>
    </row>
    <row r="3509" customFormat="false" ht="15.75" hidden="false" customHeight="false" outlineLevel="0" collapsed="false">
      <c r="D3509" s="240" t="n">
        <v>3509</v>
      </c>
    </row>
    <row r="3510" customFormat="false" ht="15.75" hidden="false" customHeight="false" outlineLevel="0" collapsed="false">
      <c r="D3510" s="240" t="n">
        <v>3510</v>
      </c>
    </row>
    <row r="3511" customFormat="false" ht="15.75" hidden="false" customHeight="false" outlineLevel="0" collapsed="false">
      <c r="D3511" s="240" t="n">
        <v>3511</v>
      </c>
    </row>
    <row r="3512" customFormat="false" ht="15.75" hidden="false" customHeight="false" outlineLevel="0" collapsed="false">
      <c r="D3512" s="240" t="n">
        <v>3512</v>
      </c>
    </row>
    <row r="3513" customFormat="false" ht="15.75" hidden="false" customHeight="false" outlineLevel="0" collapsed="false">
      <c r="D3513" s="240" t="n">
        <v>3513</v>
      </c>
    </row>
    <row r="3514" customFormat="false" ht="15.75" hidden="false" customHeight="false" outlineLevel="0" collapsed="false">
      <c r="D3514" s="240" t="n">
        <v>3514</v>
      </c>
    </row>
    <row r="3515" customFormat="false" ht="15.75" hidden="false" customHeight="false" outlineLevel="0" collapsed="false">
      <c r="D3515" s="240" t="n">
        <v>3515</v>
      </c>
    </row>
    <row r="3516" customFormat="false" ht="15.75" hidden="false" customHeight="false" outlineLevel="0" collapsed="false">
      <c r="D3516" s="240" t="n">
        <v>3516</v>
      </c>
    </row>
    <row r="3517" customFormat="false" ht="15.75" hidden="false" customHeight="false" outlineLevel="0" collapsed="false">
      <c r="D3517" s="240" t="n">
        <v>3517</v>
      </c>
    </row>
    <row r="3518" customFormat="false" ht="15.75" hidden="false" customHeight="false" outlineLevel="0" collapsed="false">
      <c r="D3518" s="240" t="n">
        <v>3518</v>
      </c>
    </row>
    <row r="3519" customFormat="false" ht="15.75" hidden="false" customHeight="false" outlineLevel="0" collapsed="false">
      <c r="D3519" s="240" t="n">
        <v>3519</v>
      </c>
    </row>
    <row r="3520" customFormat="false" ht="15.75" hidden="false" customHeight="false" outlineLevel="0" collapsed="false">
      <c r="D3520" s="240" t="n">
        <v>3520</v>
      </c>
    </row>
    <row r="3521" customFormat="false" ht="15.75" hidden="false" customHeight="false" outlineLevel="0" collapsed="false">
      <c r="D3521" s="240" t="n">
        <v>3521</v>
      </c>
    </row>
    <row r="3522" customFormat="false" ht="15.75" hidden="false" customHeight="false" outlineLevel="0" collapsed="false">
      <c r="D3522" s="240" t="n">
        <v>3522</v>
      </c>
    </row>
    <row r="3523" customFormat="false" ht="15.75" hidden="false" customHeight="false" outlineLevel="0" collapsed="false">
      <c r="D3523" s="240" t="n">
        <v>3523</v>
      </c>
    </row>
    <row r="3524" customFormat="false" ht="15.75" hidden="false" customHeight="false" outlineLevel="0" collapsed="false">
      <c r="D3524" s="240" t="n">
        <v>3524</v>
      </c>
    </row>
    <row r="3525" customFormat="false" ht="15.75" hidden="false" customHeight="false" outlineLevel="0" collapsed="false">
      <c r="D3525" s="240" t="n">
        <v>3525</v>
      </c>
    </row>
    <row r="3526" customFormat="false" ht="15.75" hidden="false" customHeight="false" outlineLevel="0" collapsed="false">
      <c r="D3526" s="240" t="n">
        <v>3526</v>
      </c>
    </row>
    <row r="3527" customFormat="false" ht="15.75" hidden="false" customHeight="false" outlineLevel="0" collapsed="false">
      <c r="D3527" s="240" t="n">
        <v>3527</v>
      </c>
    </row>
    <row r="3528" customFormat="false" ht="15.75" hidden="false" customHeight="false" outlineLevel="0" collapsed="false">
      <c r="D3528" s="240" t="n">
        <v>3528</v>
      </c>
    </row>
    <row r="3529" customFormat="false" ht="15.75" hidden="false" customHeight="false" outlineLevel="0" collapsed="false">
      <c r="D3529" s="240" t="n">
        <v>3529</v>
      </c>
    </row>
    <row r="3530" customFormat="false" ht="15.75" hidden="false" customHeight="false" outlineLevel="0" collapsed="false">
      <c r="D3530" s="240" t="n">
        <v>3530</v>
      </c>
    </row>
    <row r="3531" customFormat="false" ht="15.75" hidden="false" customHeight="false" outlineLevel="0" collapsed="false">
      <c r="D3531" s="240" t="n">
        <v>3531</v>
      </c>
    </row>
    <row r="3532" customFormat="false" ht="15.75" hidden="false" customHeight="false" outlineLevel="0" collapsed="false">
      <c r="D3532" s="240" t="n">
        <v>3532</v>
      </c>
    </row>
    <row r="3533" customFormat="false" ht="15.75" hidden="false" customHeight="false" outlineLevel="0" collapsed="false">
      <c r="D3533" s="240" t="n">
        <v>3533</v>
      </c>
    </row>
    <row r="3534" customFormat="false" ht="15.75" hidden="false" customHeight="false" outlineLevel="0" collapsed="false">
      <c r="D3534" s="240" t="n">
        <v>3534</v>
      </c>
    </row>
    <row r="3535" customFormat="false" ht="15.75" hidden="false" customHeight="false" outlineLevel="0" collapsed="false">
      <c r="D3535" s="240" t="n">
        <v>3535</v>
      </c>
    </row>
    <row r="3536" customFormat="false" ht="15.75" hidden="false" customHeight="false" outlineLevel="0" collapsed="false">
      <c r="D3536" s="240" t="n">
        <v>3536</v>
      </c>
    </row>
    <row r="3537" customFormat="false" ht="15.75" hidden="false" customHeight="false" outlineLevel="0" collapsed="false">
      <c r="D3537" s="240" t="n">
        <v>3537</v>
      </c>
    </row>
    <row r="3538" customFormat="false" ht="15.75" hidden="false" customHeight="false" outlineLevel="0" collapsed="false">
      <c r="D3538" s="240" t="n">
        <v>3538</v>
      </c>
    </row>
    <row r="3539" customFormat="false" ht="15.75" hidden="false" customHeight="false" outlineLevel="0" collapsed="false">
      <c r="D3539" s="240" t="n">
        <v>3539</v>
      </c>
    </row>
    <row r="3540" customFormat="false" ht="15.75" hidden="false" customHeight="false" outlineLevel="0" collapsed="false">
      <c r="D3540" s="240" t="n">
        <v>3540</v>
      </c>
    </row>
    <row r="3541" customFormat="false" ht="15.75" hidden="false" customHeight="false" outlineLevel="0" collapsed="false">
      <c r="D3541" s="240" t="n">
        <v>3541</v>
      </c>
    </row>
    <row r="3542" customFormat="false" ht="15.75" hidden="false" customHeight="false" outlineLevel="0" collapsed="false">
      <c r="D3542" s="240" t="n">
        <v>3542</v>
      </c>
    </row>
    <row r="3543" customFormat="false" ht="15.75" hidden="false" customHeight="false" outlineLevel="0" collapsed="false">
      <c r="D3543" s="240" t="n">
        <v>3543</v>
      </c>
    </row>
    <row r="3544" customFormat="false" ht="15.75" hidden="false" customHeight="false" outlineLevel="0" collapsed="false">
      <c r="D3544" s="240" t="n">
        <v>3544</v>
      </c>
    </row>
    <row r="3545" customFormat="false" ht="15.75" hidden="false" customHeight="false" outlineLevel="0" collapsed="false">
      <c r="D3545" s="240" t="n">
        <v>3545</v>
      </c>
    </row>
    <row r="3546" customFormat="false" ht="15.75" hidden="false" customHeight="false" outlineLevel="0" collapsed="false">
      <c r="D3546" s="240" t="n">
        <v>3546</v>
      </c>
    </row>
    <row r="3547" customFormat="false" ht="15.75" hidden="false" customHeight="false" outlineLevel="0" collapsed="false">
      <c r="D3547" s="240" t="n">
        <v>3547</v>
      </c>
    </row>
    <row r="3548" customFormat="false" ht="15.75" hidden="false" customHeight="false" outlineLevel="0" collapsed="false">
      <c r="D3548" s="240" t="n">
        <v>3548</v>
      </c>
    </row>
    <row r="3549" customFormat="false" ht="15.75" hidden="false" customHeight="false" outlineLevel="0" collapsed="false">
      <c r="D3549" s="240" t="n">
        <v>3549</v>
      </c>
    </row>
    <row r="3550" customFormat="false" ht="15.75" hidden="false" customHeight="false" outlineLevel="0" collapsed="false">
      <c r="D3550" s="240" t="n">
        <v>3550</v>
      </c>
    </row>
    <row r="3551" customFormat="false" ht="15.75" hidden="false" customHeight="false" outlineLevel="0" collapsed="false">
      <c r="D3551" s="240" t="n">
        <v>3551</v>
      </c>
    </row>
    <row r="3552" customFormat="false" ht="15.75" hidden="false" customHeight="false" outlineLevel="0" collapsed="false">
      <c r="D3552" s="240" t="n">
        <v>3552</v>
      </c>
    </row>
    <row r="3553" customFormat="false" ht="15.75" hidden="false" customHeight="false" outlineLevel="0" collapsed="false">
      <c r="D3553" s="240" t="n">
        <v>3553</v>
      </c>
    </row>
    <row r="3554" customFormat="false" ht="15.75" hidden="false" customHeight="false" outlineLevel="0" collapsed="false">
      <c r="D3554" s="240" t="n">
        <v>3554</v>
      </c>
    </row>
    <row r="3555" customFormat="false" ht="15.75" hidden="false" customHeight="false" outlineLevel="0" collapsed="false">
      <c r="D3555" s="240" t="n">
        <v>3555</v>
      </c>
    </row>
    <row r="3556" customFormat="false" ht="15.75" hidden="false" customHeight="false" outlineLevel="0" collapsed="false">
      <c r="D3556" s="240" t="n">
        <v>3556</v>
      </c>
    </row>
    <row r="3557" customFormat="false" ht="15.75" hidden="false" customHeight="false" outlineLevel="0" collapsed="false">
      <c r="D3557" s="240" t="n">
        <v>3557</v>
      </c>
    </row>
    <row r="3558" customFormat="false" ht="15.75" hidden="false" customHeight="false" outlineLevel="0" collapsed="false">
      <c r="D3558" s="240" t="n">
        <v>3558</v>
      </c>
    </row>
    <row r="3559" customFormat="false" ht="15.75" hidden="false" customHeight="false" outlineLevel="0" collapsed="false">
      <c r="D3559" s="240" t="n">
        <v>3559</v>
      </c>
    </row>
    <row r="3560" customFormat="false" ht="15.75" hidden="false" customHeight="false" outlineLevel="0" collapsed="false">
      <c r="D3560" s="240" t="n">
        <v>3560</v>
      </c>
    </row>
    <row r="3561" customFormat="false" ht="15.75" hidden="false" customHeight="false" outlineLevel="0" collapsed="false">
      <c r="D3561" s="240" t="n">
        <v>3561</v>
      </c>
    </row>
    <row r="3562" customFormat="false" ht="15.75" hidden="false" customHeight="false" outlineLevel="0" collapsed="false">
      <c r="D3562" s="240" t="n">
        <v>3562</v>
      </c>
    </row>
    <row r="3563" customFormat="false" ht="15.75" hidden="false" customHeight="false" outlineLevel="0" collapsed="false">
      <c r="D3563" s="240" t="n">
        <v>3563</v>
      </c>
    </row>
    <row r="3564" customFormat="false" ht="15.75" hidden="false" customHeight="false" outlineLevel="0" collapsed="false">
      <c r="D3564" s="240" t="n">
        <v>3564</v>
      </c>
    </row>
    <row r="3565" customFormat="false" ht="15.75" hidden="false" customHeight="false" outlineLevel="0" collapsed="false">
      <c r="D3565" s="240" t="n">
        <v>3565</v>
      </c>
    </row>
    <row r="3566" customFormat="false" ht="15.75" hidden="false" customHeight="false" outlineLevel="0" collapsed="false">
      <c r="D3566" s="240" t="n">
        <v>3566</v>
      </c>
    </row>
    <row r="3567" customFormat="false" ht="15.75" hidden="false" customHeight="false" outlineLevel="0" collapsed="false">
      <c r="D3567" s="240" t="n">
        <v>3567</v>
      </c>
    </row>
    <row r="3568" customFormat="false" ht="15.75" hidden="false" customHeight="false" outlineLevel="0" collapsed="false">
      <c r="D3568" s="240" t="n">
        <v>3568</v>
      </c>
    </row>
    <row r="3569" customFormat="false" ht="15.75" hidden="false" customHeight="false" outlineLevel="0" collapsed="false">
      <c r="D3569" s="240" t="n">
        <v>3569</v>
      </c>
    </row>
    <row r="3570" customFormat="false" ht="15.75" hidden="false" customHeight="false" outlineLevel="0" collapsed="false">
      <c r="D3570" s="240" t="n">
        <v>3570</v>
      </c>
    </row>
    <row r="3571" customFormat="false" ht="15.75" hidden="false" customHeight="false" outlineLevel="0" collapsed="false">
      <c r="D3571" s="240" t="n">
        <v>3571</v>
      </c>
    </row>
    <row r="3572" customFormat="false" ht="15.75" hidden="false" customHeight="false" outlineLevel="0" collapsed="false">
      <c r="D3572" s="240" t="n">
        <v>3572</v>
      </c>
    </row>
    <row r="3573" customFormat="false" ht="15.75" hidden="false" customHeight="false" outlineLevel="0" collapsed="false">
      <c r="D3573" s="240" t="n">
        <v>3573</v>
      </c>
    </row>
    <row r="3574" customFormat="false" ht="15.75" hidden="false" customHeight="false" outlineLevel="0" collapsed="false">
      <c r="D3574" s="240" t="n">
        <v>3574</v>
      </c>
    </row>
    <row r="3575" customFormat="false" ht="15.75" hidden="false" customHeight="false" outlineLevel="0" collapsed="false">
      <c r="D3575" s="240" t="n">
        <v>3575</v>
      </c>
    </row>
    <row r="3576" customFormat="false" ht="15.75" hidden="false" customHeight="false" outlineLevel="0" collapsed="false">
      <c r="D3576" s="240" t="n">
        <v>3576</v>
      </c>
    </row>
    <row r="3577" customFormat="false" ht="15.75" hidden="false" customHeight="false" outlineLevel="0" collapsed="false">
      <c r="D3577" s="240" t="n">
        <v>3577</v>
      </c>
    </row>
    <row r="3578" customFormat="false" ht="15.75" hidden="false" customHeight="false" outlineLevel="0" collapsed="false">
      <c r="D3578" s="240" t="n">
        <v>3578</v>
      </c>
    </row>
    <row r="3579" customFormat="false" ht="15.75" hidden="false" customHeight="false" outlineLevel="0" collapsed="false">
      <c r="D3579" s="240" t="n">
        <v>3579</v>
      </c>
    </row>
    <row r="3580" customFormat="false" ht="15.75" hidden="false" customHeight="false" outlineLevel="0" collapsed="false">
      <c r="D3580" s="240" t="n">
        <v>3580</v>
      </c>
    </row>
    <row r="3581" customFormat="false" ht="15.75" hidden="false" customHeight="false" outlineLevel="0" collapsed="false">
      <c r="D3581" s="240" t="n">
        <v>3581</v>
      </c>
    </row>
    <row r="3582" customFormat="false" ht="15.75" hidden="false" customHeight="false" outlineLevel="0" collapsed="false">
      <c r="D3582" s="240" t="n">
        <v>3582</v>
      </c>
    </row>
    <row r="3583" customFormat="false" ht="15.75" hidden="false" customHeight="false" outlineLevel="0" collapsed="false">
      <c r="D3583" s="240" t="n">
        <v>3583</v>
      </c>
    </row>
    <row r="3584" customFormat="false" ht="15.75" hidden="false" customHeight="false" outlineLevel="0" collapsed="false">
      <c r="D3584" s="240" t="n">
        <v>3584</v>
      </c>
    </row>
    <row r="3585" customFormat="false" ht="15.75" hidden="false" customHeight="false" outlineLevel="0" collapsed="false">
      <c r="D3585" s="240" t="n">
        <v>3585</v>
      </c>
    </row>
    <row r="3586" customFormat="false" ht="15.75" hidden="false" customHeight="false" outlineLevel="0" collapsed="false">
      <c r="D3586" s="240" t="n">
        <v>3586</v>
      </c>
    </row>
    <row r="3587" customFormat="false" ht="15.75" hidden="false" customHeight="false" outlineLevel="0" collapsed="false">
      <c r="D3587" s="240" t="n">
        <v>3587</v>
      </c>
    </row>
    <row r="3588" customFormat="false" ht="15.75" hidden="false" customHeight="false" outlineLevel="0" collapsed="false">
      <c r="D3588" s="240" t="n">
        <v>3588</v>
      </c>
    </row>
    <row r="3589" customFormat="false" ht="15.75" hidden="false" customHeight="false" outlineLevel="0" collapsed="false">
      <c r="D3589" s="240" t="n">
        <v>3589</v>
      </c>
    </row>
    <row r="3590" customFormat="false" ht="15.75" hidden="false" customHeight="false" outlineLevel="0" collapsed="false">
      <c r="D3590" s="240" t="n">
        <v>3590</v>
      </c>
    </row>
    <row r="3591" customFormat="false" ht="15.75" hidden="false" customHeight="false" outlineLevel="0" collapsed="false">
      <c r="D3591" s="240" t="n">
        <v>3591</v>
      </c>
    </row>
    <row r="3592" customFormat="false" ht="15.75" hidden="false" customHeight="false" outlineLevel="0" collapsed="false">
      <c r="D3592" s="240" t="n">
        <v>3592</v>
      </c>
    </row>
    <row r="3593" customFormat="false" ht="15.75" hidden="false" customHeight="false" outlineLevel="0" collapsed="false">
      <c r="D3593" s="240" t="n">
        <v>3593</v>
      </c>
    </row>
    <row r="3594" customFormat="false" ht="15.75" hidden="false" customHeight="false" outlineLevel="0" collapsed="false">
      <c r="D3594" s="240" t="n">
        <v>3594</v>
      </c>
    </row>
    <row r="3595" customFormat="false" ht="15.75" hidden="false" customHeight="false" outlineLevel="0" collapsed="false">
      <c r="D3595" s="240" t="n">
        <v>3595</v>
      </c>
    </row>
    <row r="3596" customFormat="false" ht="15.75" hidden="false" customHeight="false" outlineLevel="0" collapsed="false">
      <c r="D3596" s="240" t="n">
        <v>3596</v>
      </c>
    </row>
    <row r="3597" customFormat="false" ht="15.75" hidden="false" customHeight="false" outlineLevel="0" collapsed="false">
      <c r="D3597" s="240" t="n">
        <v>3597</v>
      </c>
    </row>
    <row r="3598" customFormat="false" ht="15.75" hidden="false" customHeight="false" outlineLevel="0" collapsed="false">
      <c r="D3598" s="240" t="n">
        <v>3598</v>
      </c>
    </row>
    <row r="3599" customFormat="false" ht="15.75" hidden="false" customHeight="false" outlineLevel="0" collapsed="false">
      <c r="D3599" s="240" t="n">
        <v>3599</v>
      </c>
    </row>
    <row r="3600" customFormat="false" ht="15.75" hidden="false" customHeight="false" outlineLevel="0" collapsed="false">
      <c r="D3600" s="240" t="n">
        <v>3600</v>
      </c>
    </row>
    <row r="3601" customFormat="false" ht="15.75" hidden="false" customHeight="false" outlineLevel="0" collapsed="false">
      <c r="D3601" s="240" t="n">
        <v>3601</v>
      </c>
    </row>
    <row r="3602" customFormat="false" ht="15.75" hidden="false" customHeight="false" outlineLevel="0" collapsed="false">
      <c r="D3602" s="240" t="n">
        <v>3602</v>
      </c>
    </row>
    <row r="3603" customFormat="false" ht="15.75" hidden="false" customHeight="false" outlineLevel="0" collapsed="false">
      <c r="D3603" s="240" t="n">
        <v>3603</v>
      </c>
    </row>
    <row r="3604" customFormat="false" ht="15.75" hidden="false" customHeight="false" outlineLevel="0" collapsed="false">
      <c r="D3604" s="240" t="n">
        <v>3604</v>
      </c>
    </row>
    <row r="3605" customFormat="false" ht="15.75" hidden="false" customHeight="false" outlineLevel="0" collapsed="false">
      <c r="D3605" s="240" t="n">
        <v>3605</v>
      </c>
    </row>
    <row r="3606" customFormat="false" ht="15.75" hidden="false" customHeight="false" outlineLevel="0" collapsed="false">
      <c r="D3606" s="240" t="n">
        <v>3606</v>
      </c>
    </row>
    <row r="3607" customFormat="false" ht="15.75" hidden="false" customHeight="false" outlineLevel="0" collapsed="false">
      <c r="D3607" s="240" t="n">
        <v>3607</v>
      </c>
    </row>
    <row r="3608" customFormat="false" ht="15.75" hidden="false" customHeight="false" outlineLevel="0" collapsed="false">
      <c r="D3608" s="240" t="n">
        <v>3608</v>
      </c>
    </row>
    <row r="3609" customFormat="false" ht="15.75" hidden="false" customHeight="false" outlineLevel="0" collapsed="false">
      <c r="D3609" s="240" t="n">
        <v>3609</v>
      </c>
    </row>
    <row r="3610" customFormat="false" ht="15.75" hidden="false" customHeight="false" outlineLevel="0" collapsed="false">
      <c r="D3610" s="240" t="n">
        <v>3610</v>
      </c>
    </row>
    <row r="3611" customFormat="false" ht="15.75" hidden="false" customHeight="false" outlineLevel="0" collapsed="false">
      <c r="D3611" s="240" t="n">
        <v>3611</v>
      </c>
    </row>
    <row r="3612" customFormat="false" ht="15.75" hidden="false" customHeight="false" outlineLevel="0" collapsed="false">
      <c r="D3612" s="240" t="n">
        <v>3612</v>
      </c>
    </row>
    <row r="3613" customFormat="false" ht="15.75" hidden="false" customHeight="false" outlineLevel="0" collapsed="false">
      <c r="D3613" s="240" t="n">
        <v>3613</v>
      </c>
    </row>
    <row r="3614" customFormat="false" ht="15.75" hidden="false" customHeight="false" outlineLevel="0" collapsed="false">
      <c r="D3614" s="240" t="n">
        <v>3614</v>
      </c>
    </row>
    <row r="3615" customFormat="false" ht="15.75" hidden="false" customHeight="false" outlineLevel="0" collapsed="false">
      <c r="D3615" s="240" t="n">
        <v>3615</v>
      </c>
    </row>
    <row r="3616" customFormat="false" ht="15.75" hidden="false" customHeight="false" outlineLevel="0" collapsed="false">
      <c r="D3616" s="240" t="n">
        <v>3616</v>
      </c>
    </row>
    <row r="3617" customFormat="false" ht="15.75" hidden="false" customHeight="false" outlineLevel="0" collapsed="false">
      <c r="D3617" s="240" t="n">
        <v>3617</v>
      </c>
    </row>
    <row r="3618" customFormat="false" ht="15.75" hidden="false" customHeight="false" outlineLevel="0" collapsed="false">
      <c r="D3618" s="240" t="n">
        <v>3618</v>
      </c>
    </row>
    <row r="3619" customFormat="false" ht="15.75" hidden="false" customHeight="false" outlineLevel="0" collapsed="false">
      <c r="D3619" s="240" t="n">
        <v>3619</v>
      </c>
    </row>
    <row r="3620" customFormat="false" ht="15.75" hidden="false" customHeight="false" outlineLevel="0" collapsed="false">
      <c r="D3620" s="240" t="n">
        <v>3620</v>
      </c>
    </row>
    <row r="3621" customFormat="false" ht="15.75" hidden="false" customHeight="false" outlineLevel="0" collapsed="false">
      <c r="D3621" s="240" t="n">
        <v>3621</v>
      </c>
    </row>
    <row r="3622" customFormat="false" ht="15.75" hidden="false" customHeight="false" outlineLevel="0" collapsed="false">
      <c r="D3622" s="240" t="n">
        <v>3622</v>
      </c>
    </row>
    <row r="3623" customFormat="false" ht="15.75" hidden="false" customHeight="false" outlineLevel="0" collapsed="false">
      <c r="D3623" s="240" t="n">
        <v>3623</v>
      </c>
    </row>
    <row r="3624" customFormat="false" ht="15.75" hidden="false" customHeight="false" outlineLevel="0" collapsed="false">
      <c r="D3624" s="240" t="n">
        <v>3624</v>
      </c>
    </row>
    <row r="3625" customFormat="false" ht="15.75" hidden="false" customHeight="false" outlineLevel="0" collapsed="false">
      <c r="D3625" s="240" t="n">
        <v>3625</v>
      </c>
    </row>
    <row r="3626" customFormat="false" ht="15.75" hidden="false" customHeight="false" outlineLevel="0" collapsed="false">
      <c r="D3626" s="240" t="n">
        <v>3626</v>
      </c>
    </row>
    <row r="3627" customFormat="false" ht="15.75" hidden="false" customHeight="false" outlineLevel="0" collapsed="false">
      <c r="D3627" s="240" t="n">
        <v>3627</v>
      </c>
    </row>
    <row r="3628" customFormat="false" ht="15.75" hidden="false" customHeight="false" outlineLevel="0" collapsed="false">
      <c r="D3628" s="240" t="n">
        <v>3628</v>
      </c>
    </row>
    <row r="3629" customFormat="false" ht="15.75" hidden="false" customHeight="false" outlineLevel="0" collapsed="false">
      <c r="D3629" s="240" t="n">
        <v>3629</v>
      </c>
    </row>
    <row r="3630" customFormat="false" ht="15.75" hidden="false" customHeight="false" outlineLevel="0" collapsed="false">
      <c r="D3630" s="240" t="n">
        <v>3630</v>
      </c>
    </row>
    <row r="3631" customFormat="false" ht="15.75" hidden="false" customHeight="false" outlineLevel="0" collapsed="false">
      <c r="D3631" s="240" t="n">
        <v>3631</v>
      </c>
    </row>
    <row r="3632" customFormat="false" ht="15.75" hidden="false" customHeight="false" outlineLevel="0" collapsed="false">
      <c r="D3632" s="240" t="n">
        <v>3632</v>
      </c>
    </row>
    <row r="3633" customFormat="false" ht="15.75" hidden="false" customHeight="false" outlineLevel="0" collapsed="false">
      <c r="D3633" s="240" t="n">
        <v>3633</v>
      </c>
    </row>
    <row r="3634" customFormat="false" ht="15.75" hidden="false" customHeight="false" outlineLevel="0" collapsed="false">
      <c r="D3634" s="240" t="n">
        <v>3634</v>
      </c>
    </row>
    <row r="3635" customFormat="false" ht="15.75" hidden="false" customHeight="false" outlineLevel="0" collapsed="false">
      <c r="D3635" s="240" t="n">
        <v>3635</v>
      </c>
    </row>
    <row r="3636" customFormat="false" ht="15.75" hidden="false" customHeight="false" outlineLevel="0" collapsed="false">
      <c r="D3636" s="240" t="n">
        <v>3636</v>
      </c>
    </row>
    <row r="3637" customFormat="false" ht="15.75" hidden="false" customHeight="false" outlineLevel="0" collapsed="false">
      <c r="D3637" s="240" t="n">
        <v>3637</v>
      </c>
    </row>
    <row r="3638" customFormat="false" ht="15.75" hidden="false" customHeight="false" outlineLevel="0" collapsed="false">
      <c r="D3638" s="240" t="n">
        <v>3638</v>
      </c>
    </row>
    <row r="3639" customFormat="false" ht="15.75" hidden="false" customHeight="false" outlineLevel="0" collapsed="false">
      <c r="D3639" s="240" t="n">
        <v>3639</v>
      </c>
    </row>
    <row r="3640" customFormat="false" ht="15.75" hidden="false" customHeight="false" outlineLevel="0" collapsed="false">
      <c r="D3640" s="240" t="n">
        <v>3640</v>
      </c>
    </row>
    <row r="3641" customFormat="false" ht="15.75" hidden="false" customHeight="false" outlineLevel="0" collapsed="false">
      <c r="D3641" s="240" t="n">
        <v>3641</v>
      </c>
    </row>
    <row r="3642" customFormat="false" ht="15.75" hidden="false" customHeight="false" outlineLevel="0" collapsed="false">
      <c r="D3642" s="240" t="n">
        <v>3642</v>
      </c>
    </row>
    <row r="3643" customFormat="false" ht="15.75" hidden="false" customHeight="false" outlineLevel="0" collapsed="false">
      <c r="D3643" s="240" t="n">
        <v>3643</v>
      </c>
    </row>
    <row r="3644" customFormat="false" ht="15.75" hidden="false" customHeight="false" outlineLevel="0" collapsed="false">
      <c r="D3644" s="240" t="n">
        <v>3644</v>
      </c>
    </row>
    <row r="3645" customFormat="false" ht="15.75" hidden="false" customHeight="false" outlineLevel="0" collapsed="false">
      <c r="D3645" s="240" t="n">
        <v>3645</v>
      </c>
    </row>
    <row r="3646" customFormat="false" ht="15.75" hidden="false" customHeight="false" outlineLevel="0" collapsed="false">
      <c r="D3646" s="240" t="n">
        <v>3646</v>
      </c>
    </row>
    <row r="3647" customFormat="false" ht="15.75" hidden="false" customHeight="false" outlineLevel="0" collapsed="false">
      <c r="D3647" s="240" t="n">
        <v>3647</v>
      </c>
    </row>
    <row r="3648" customFormat="false" ht="15.75" hidden="false" customHeight="false" outlineLevel="0" collapsed="false">
      <c r="D3648" s="240" t="n">
        <v>3648</v>
      </c>
    </row>
    <row r="3649" customFormat="false" ht="15.75" hidden="false" customHeight="false" outlineLevel="0" collapsed="false">
      <c r="D3649" s="240" t="n">
        <v>3649</v>
      </c>
    </row>
    <row r="3650" customFormat="false" ht="15.75" hidden="false" customHeight="false" outlineLevel="0" collapsed="false">
      <c r="D3650" s="240" t="n">
        <v>3650</v>
      </c>
    </row>
    <row r="3651" customFormat="false" ht="15.75" hidden="false" customHeight="false" outlineLevel="0" collapsed="false">
      <c r="D3651" s="240" t="n">
        <v>3651</v>
      </c>
    </row>
    <row r="3652" customFormat="false" ht="15.75" hidden="false" customHeight="false" outlineLevel="0" collapsed="false">
      <c r="D3652" s="240" t="n">
        <v>3652</v>
      </c>
    </row>
    <row r="3653" customFormat="false" ht="15.75" hidden="false" customHeight="false" outlineLevel="0" collapsed="false">
      <c r="D3653" s="240" t="n">
        <v>3653</v>
      </c>
    </row>
    <row r="3654" customFormat="false" ht="15.75" hidden="false" customHeight="false" outlineLevel="0" collapsed="false">
      <c r="D3654" s="240" t="n">
        <v>3654</v>
      </c>
    </row>
    <row r="3655" customFormat="false" ht="15.75" hidden="false" customHeight="false" outlineLevel="0" collapsed="false">
      <c r="D3655" s="240" t="n">
        <v>3655</v>
      </c>
    </row>
    <row r="3656" customFormat="false" ht="15.75" hidden="false" customHeight="false" outlineLevel="0" collapsed="false">
      <c r="D3656" s="240" t="n">
        <v>3656</v>
      </c>
    </row>
    <row r="3657" customFormat="false" ht="15.75" hidden="false" customHeight="false" outlineLevel="0" collapsed="false">
      <c r="D3657" s="240" t="n">
        <v>3657</v>
      </c>
    </row>
    <row r="3658" customFormat="false" ht="15.75" hidden="false" customHeight="false" outlineLevel="0" collapsed="false">
      <c r="D3658" s="240" t="n">
        <v>3658</v>
      </c>
    </row>
    <row r="3659" customFormat="false" ht="15.75" hidden="false" customHeight="false" outlineLevel="0" collapsed="false">
      <c r="D3659" s="240" t="n">
        <v>3659</v>
      </c>
    </row>
    <row r="3660" customFormat="false" ht="15.75" hidden="false" customHeight="false" outlineLevel="0" collapsed="false">
      <c r="D3660" s="240" t="n">
        <v>3660</v>
      </c>
    </row>
    <row r="3661" customFormat="false" ht="15.75" hidden="false" customHeight="false" outlineLevel="0" collapsed="false">
      <c r="D3661" s="240" t="n">
        <v>3661</v>
      </c>
    </row>
    <row r="3662" customFormat="false" ht="15.75" hidden="false" customHeight="false" outlineLevel="0" collapsed="false">
      <c r="D3662" s="240" t="n">
        <v>3662</v>
      </c>
    </row>
    <row r="3663" customFormat="false" ht="15.75" hidden="false" customHeight="false" outlineLevel="0" collapsed="false">
      <c r="D3663" s="240" t="n">
        <v>3663</v>
      </c>
    </row>
    <row r="3664" customFormat="false" ht="15.75" hidden="false" customHeight="false" outlineLevel="0" collapsed="false">
      <c r="D3664" s="240" t="n">
        <v>3664</v>
      </c>
    </row>
    <row r="3665" customFormat="false" ht="15.75" hidden="false" customHeight="false" outlineLevel="0" collapsed="false">
      <c r="D3665" s="240" t="n">
        <v>3665</v>
      </c>
    </row>
    <row r="3666" customFormat="false" ht="15.75" hidden="false" customHeight="false" outlineLevel="0" collapsed="false">
      <c r="D3666" s="240" t="n">
        <v>3666</v>
      </c>
    </row>
    <row r="3667" customFormat="false" ht="15.75" hidden="false" customHeight="false" outlineLevel="0" collapsed="false">
      <c r="D3667" s="240" t="n">
        <v>3667</v>
      </c>
    </row>
    <row r="3668" customFormat="false" ht="15.75" hidden="false" customHeight="false" outlineLevel="0" collapsed="false">
      <c r="D3668" s="240" t="n">
        <v>3668</v>
      </c>
    </row>
    <row r="3669" customFormat="false" ht="15.75" hidden="false" customHeight="false" outlineLevel="0" collapsed="false">
      <c r="D3669" s="240" t="n">
        <v>3669</v>
      </c>
    </row>
    <row r="3670" customFormat="false" ht="15.75" hidden="false" customHeight="false" outlineLevel="0" collapsed="false">
      <c r="D3670" s="240" t="n">
        <v>3670</v>
      </c>
    </row>
    <row r="3671" customFormat="false" ht="15.75" hidden="false" customHeight="false" outlineLevel="0" collapsed="false">
      <c r="D3671" s="240" t="n">
        <v>3671</v>
      </c>
    </row>
    <row r="3672" customFormat="false" ht="15.75" hidden="false" customHeight="false" outlineLevel="0" collapsed="false">
      <c r="D3672" s="240" t="n">
        <v>3672</v>
      </c>
    </row>
    <row r="3673" customFormat="false" ht="15.75" hidden="false" customHeight="false" outlineLevel="0" collapsed="false">
      <c r="D3673" s="240" t="n">
        <v>3673</v>
      </c>
    </row>
    <row r="3674" customFormat="false" ht="15.75" hidden="false" customHeight="false" outlineLevel="0" collapsed="false">
      <c r="D3674" s="240" t="n">
        <v>3674</v>
      </c>
    </row>
    <row r="3675" customFormat="false" ht="15.75" hidden="false" customHeight="false" outlineLevel="0" collapsed="false">
      <c r="D3675" s="240" t="n">
        <v>3675</v>
      </c>
    </row>
    <row r="3676" customFormat="false" ht="15.75" hidden="false" customHeight="false" outlineLevel="0" collapsed="false">
      <c r="D3676" s="240" t="n">
        <v>3676</v>
      </c>
    </row>
    <row r="3677" customFormat="false" ht="15.75" hidden="false" customHeight="false" outlineLevel="0" collapsed="false">
      <c r="D3677" s="240" t="n">
        <v>3677</v>
      </c>
    </row>
    <row r="3678" customFormat="false" ht="15.75" hidden="false" customHeight="false" outlineLevel="0" collapsed="false">
      <c r="D3678" s="240" t="n">
        <v>3678</v>
      </c>
    </row>
    <row r="3679" customFormat="false" ht="15.75" hidden="false" customHeight="false" outlineLevel="0" collapsed="false">
      <c r="D3679" s="240" t="n">
        <v>3679</v>
      </c>
    </row>
    <row r="3680" customFormat="false" ht="15.75" hidden="false" customHeight="false" outlineLevel="0" collapsed="false">
      <c r="D3680" s="240" t="n">
        <v>3680</v>
      </c>
    </row>
    <row r="3681" customFormat="false" ht="15.75" hidden="false" customHeight="false" outlineLevel="0" collapsed="false">
      <c r="D3681" s="240" t="n">
        <v>3681</v>
      </c>
    </row>
    <row r="3682" customFormat="false" ht="15.75" hidden="false" customHeight="false" outlineLevel="0" collapsed="false">
      <c r="D3682" s="240" t="n">
        <v>3682</v>
      </c>
    </row>
    <row r="3683" customFormat="false" ht="15.75" hidden="false" customHeight="false" outlineLevel="0" collapsed="false">
      <c r="D3683" s="240" t="n">
        <v>3683</v>
      </c>
    </row>
    <row r="3684" customFormat="false" ht="15.75" hidden="false" customHeight="false" outlineLevel="0" collapsed="false">
      <c r="D3684" s="240" t="n">
        <v>3684</v>
      </c>
    </row>
    <row r="3685" customFormat="false" ht="15.75" hidden="false" customHeight="false" outlineLevel="0" collapsed="false">
      <c r="D3685" s="240" t="n">
        <v>3685</v>
      </c>
    </row>
    <row r="3686" customFormat="false" ht="15.75" hidden="false" customHeight="false" outlineLevel="0" collapsed="false">
      <c r="D3686" s="240" t="n">
        <v>3686</v>
      </c>
    </row>
    <row r="3687" customFormat="false" ht="15.75" hidden="false" customHeight="false" outlineLevel="0" collapsed="false">
      <c r="D3687" s="240" t="n">
        <v>3687</v>
      </c>
    </row>
    <row r="3688" customFormat="false" ht="15.75" hidden="false" customHeight="false" outlineLevel="0" collapsed="false">
      <c r="D3688" s="240" t="n">
        <v>3688</v>
      </c>
    </row>
    <row r="3689" customFormat="false" ht="15.75" hidden="false" customHeight="false" outlineLevel="0" collapsed="false">
      <c r="D3689" s="240" t="n">
        <v>3689</v>
      </c>
    </row>
    <row r="3690" customFormat="false" ht="15.75" hidden="false" customHeight="false" outlineLevel="0" collapsed="false">
      <c r="D3690" s="240" t="n">
        <v>3690</v>
      </c>
    </row>
    <row r="3691" customFormat="false" ht="15.75" hidden="false" customHeight="false" outlineLevel="0" collapsed="false">
      <c r="D3691" s="240" t="n">
        <v>3691</v>
      </c>
    </row>
    <row r="3692" customFormat="false" ht="15.75" hidden="false" customHeight="false" outlineLevel="0" collapsed="false">
      <c r="D3692" s="240" t="n">
        <v>3692</v>
      </c>
    </row>
    <row r="3693" customFormat="false" ht="15.75" hidden="false" customHeight="false" outlineLevel="0" collapsed="false">
      <c r="D3693" s="240" t="n">
        <v>3693</v>
      </c>
    </row>
    <row r="3694" customFormat="false" ht="15.75" hidden="false" customHeight="false" outlineLevel="0" collapsed="false">
      <c r="D3694" s="240" t="n">
        <v>3694</v>
      </c>
    </row>
    <row r="3695" customFormat="false" ht="15.75" hidden="false" customHeight="false" outlineLevel="0" collapsed="false">
      <c r="D3695" s="240" t="n">
        <v>3695</v>
      </c>
    </row>
    <row r="3696" customFormat="false" ht="15.75" hidden="false" customHeight="false" outlineLevel="0" collapsed="false">
      <c r="D3696" s="240" t="n">
        <v>3696</v>
      </c>
    </row>
    <row r="3697" customFormat="false" ht="15.75" hidden="false" customHeight="false" outlineLevel="0" collapsed="false">
      <c r="D3697" s="240" t="n">
        <v>3697</v>
      </c>
    </row>
    <row r="3698" customFormat="false" ht="15.75" hidden="false" customHeight="false" outlineLevel="0" collapsed="false">
      <c r="D3698" s="240" t="n">
        <v>3698</v>
      </c>
    </row>
    <row r="3699" customFormat="false" ht="15.75" hidden="false" customHeight="false" outlineLevel="0" collapsed="false">
      <c r="D3699" s="240" t="n">
        <v>3699</v>
      </c>
    </row>
    <row r="3700" customFormat="false" ht="15.75" hidden="false" customHeight="false" outlineLevel="0" collapsed="false">
      <c r="D3700" s="240" t="n">
        <v>3700</v>
      </c>
    </row>
    <row r="3701" customFormat="false" ht="15.75" hidden="false" customHeight="false" outlineLevel="0" collapsed="false">
      <c r="D3701" s="240" t="n">
        <v>3701</v>
      </c>
    </row>
    <row r="3702" customFormat="false" ht="15.75" hidden="false" customHeight="false" outlineLevel="0" collapsed="false">
      <c r="D3702" s="240" t="n">
        <v>3702</v>
      </c>
    </row>
    <row r="3703" customFormat="false" ht="15.75" hidden="false" customHeight="false" outlineLevel="0" collapsed="false">
      <c r="D3703" s="240" t="n">
        <v>3703</v>
      </c>
    </row>
    <row r="3704" customFormat="false" ht="15.75" hidden="false" customHeight="false" outlineLevel="0" collapsed="false">
      <c r="D3704" s="240" t="n">
        <v>3704</v>
      </c>
    </row>
    <row r="3705" customFormat="false" ht="15.75" hidden="false" customHeight="false" outlineLevel="0" collapsed="false">
      <c r="D3705" s="240" t="n">
        <v>3705</v>
      </c>
    </row>
    <row r="3706" customFormat="false" ht="15.75" hidden="false" customHeight="false" outlineLevel="0" collapsed="false">
      <c r="D3706" s="240" t="n">
        <v>3706</v>
      </c>
    </row>
    <row r="3707" customFormat="false" ht="15.75" hidden="false" customHeight="false" outlineLevel="0" collapsed="false">
      <c r="D3707" s="240" t="n">
        <v>3707</v>
      </c>
    </row>
    <row r="3708" customFormat="false" ht="15.75" hidden="false" customHeight="false" outlineLevel="0" collapsed="false">
      <c r="D3708" s="240" t="n">
        <v>3708</v>
      </c>
    </row>
    <row r="3709" customFormat="false" ht="15.75" hidden="false" customHeight="false" outlineLevel="0" collapsed="false">
      <c r="D3709" s="240" t="n">
        <v>3709</v>
      </c>
    </row>
    <row r="3710" customFormat="false" ht="15.75" hidden="false" customHeight="false" outlineLevel="0" collapsed="false">
      <c r="D3710" s="240" t="n">
        <v>3710</v>
      </c>
    </row>
    <row r="3711" customFormat="false" ht="15.75" hidden="false" customHeight="false" outlineLevel="0" collapsed="false">
      <c r="D3711" s="240" t="n">
        <v>3711</v>
      </c>
    </row>
    <row r="3712" customFormat="false" ht="15.75" hidden="false" customHeight="false" outlineLevel="0" collapsed="false">
      <c r="D3712" s="240" t="n">
        <v>3712</v>
      </c>
    </row>
    <row r="3713" customFormat="false" ht="15.75" hidden="false" customHeight="false" outlineLevel="0" collapsed="false">
      <c r="D3713" s="240" t="n">
        <v>3713</v>
      </c>
    </row>
    <row r="3714" customFormat="false" ht="15.75" hidden="false" customHeight="false" outlineLevel="0" collapsed="false">
      <c r="D3714" s="240" t="n">
        <v>3714</v>
      </c>
    </row>
    <row r="3715" customFormat="false" ht="15.75" hidden="false" customHeight="false" outlineLevel="0" collapsed="false">
      <c r="D3715" s="240" t="n">
        <v>3715</v>
      </c>
    </row>
    <row r="3716" customFormat="false" ht="15.75" hidden="false" customHeight="false" outlineLevel="0" collapsed="false">
      <c r="D3716" s="240" t="n">
        <v>3716</v>
      </c>
    </row>
    <row r="3717" customFormat="false" ht="15.75" hidden="false" customHeight="false" outlineLevel="0" collapsed="false">
      <c r="D3717" s="240" t="n">
        <v>3717</v>
      </c>
    </row>
    <row r="3718" customFormat="false" ht="15.75" hidden="false" customHeight="false" outlineLevel="0" collapsed="false">
      <c r="D3718" s="240" t="n">
        <v>3718</v>
      </c>
    </row>
    <row r="3719" customFormat="false" ht="15.75" hidden="false" customHeight="false" outlineLevel="0" collapsed="false">
      <c r="D3719" s="240" t="n">
        <v>3719</v>
      </c>
    </row>
    <row r="3720" customFormat="false" ht="15.75" hidden="false" customHeight="false" outlineLevel="0" collapsed="false">
      <c r="D3720" s="240" t="n">
        <v>3720</v>
      </c>
    </row>
    <row r="3721" customFormat="false" ht="15.75" hidden="false" customHeight="false" outlineLevel="0" collapsed="false">
      <c r="D3721" s="240" t="n">
        <v>3721</v>
      </c>
    </row>
    <row r="3722" customFormat="false" ht="15.75" hidden="false" customHeight="false" outlineLevel="0" collapsed="false">
      <c r="D3722" s="240" t="n">
        <v>3722</v>
      </c>
    </row>
    <row r="3723" customFormat="false" ht="15.75" hidden="false" customHeight="false" outlineLevel="0" collapsed="false">
      <c r="D3723" s="240" t="n">
        <v>3723</v>
      </c>
    </row>
    <row r="3724" customFormat="false" ht="15.75" hidden="false" customHeight="false" outlineLevel="0" collapsed="false">
      <c r="D3724" s="240" t="n">
        <v>3724</v>
      </c>
    </row>
    <row r="3725" customFormat="false" ht="15.75" hidden="false" customHeight="false" outlineLevel="0" collapsed="false">
      <c r="D3725" s="240" t="n">
        <v>3725</v>
      </c>
    </row>
    <row r="3726" customFormat="false" ht="15.75" hidden="false" customHeight="false" outlineLevel="0" collapsed="false">
      <c r="D3726" s="240" t="n">
        <v>3726</v>
      </c>
    </row>
    <row r="3727" customFormat="false" ht="15.75" hidden="false" customHeight="false" outlineLevel="0" collapsed="false">
      <c r="D3727" s="240" t="n">
        <v>3727</v>
      </c>
    </row>
    <row r="3728" customFormat="false" ht="15.75" hidden="false" customHeight="false" outlineLevel="0" collapsed="false">
      <c r="D3728" s="240" t="n">
        <v>3728</v>
      </c>
    </row>
    <row r="3729" customFormat="false" ht="15.75" hidden="false" customHeight="false" outlineLevel="0" collapsed="false">
      <c r="D3729" s="240" t="n">
        <v>3729</v>
      </c>
    </row>
    <row r="3730" customFormat="false" ht="15.75" hidden="false" customHeight="false" outlineLevel="0" collapsed="false">
      <c r="D3730" s="240" t="n">
        <v>3730</v>
      </c>
    </row>
    <row r="3731" customFormat="false" ht="15.75" hidden="false" customHeight="false" outlineLevel="0" collapsed="false">
      <c r="D3731" s="240" t="n">
        <v>3731</v>
      </c>
    </row>
    <row r="3732" customFormat="false" ht="15.75" hidden="false" customHeight="false" outlineLevel="0" collapsed="false">
      <c r="D3732" s="240" t="n">
        <v>3732</v>
      </c>
    </row>
    <row r="3733" customFormat="false" ht="15.75" hidden="false" customHeight="false" outlineLevel="0" collapsed="false">
      <c r="D3733" s="240" t="n">
        <v>3733</v>
      </c>
    </row>
    <row r="3734" customFormat="false" ht="15.75" hidden="false" customHeight="false" outlineLevel="0" collapsed="false">
      <c r="D3734" s="240" t="n">
        <v>3734</v>
      </c>
    </row>
    <row r="3735" customFormat="false" ht="15.75" hidden="false" customHeight="false" outlineLevel="0" collapsed="false">
      <c r="D3735" s="240" t="n">
        <v>3735</v>
      </c>
    </row>
    <row r="3736" customFormat="false" ht="15.75" hidden="false" customHeight="false" outlineLevel="0" collapsed="false">
      <c r="D3736" s="240" t="n">
        <v>3736</v>
      </c>
    </row>
    <row r="3737" customFormat="false" ht="15.75" hidden="false" customHeight="false" outlineLevel="0" collapsed="false">
      <c r="D3737" s="240" t="n">
        <v>3737</v>
      </c>
    </row>
    <row r="3738" customFormat="false" ht="15.75" hidden="false" customHeight="false" outlineLevel="0" collapsed="false">
      <c r="D3738" s="240" t="n">
        <v>3738</v>
      </c>
    </row>
    <row r="3739" customFormat="false" ht="15.75" hidden="false" customHeight="false" outlineLevel="0" collapsed="false">
      <c r="D3739" s="240" t="n">
        <v>3739</v>
      </c>
    </row>
    <row r="3740" customFormat="false" ht="15.75" hidden="false" customHeight="false" outlineLevel="0" collapsed="false">
      <c r="D3740" s="240" t="n">
        <v>3740</v>
      </c>
    </row>
    <row r="3741" customFormat="false" ht="15.75" hidden="false" customHeight="false" outlineLevel="0" collapsed="false">
      <c r="D3741" s="240" t="n">
        <v>3741</v>
      </c>
    </row>
    <row r="3742" customFormat="false" ht="15.75" hidden="false" customHeight="false" outlineLevel="0" collapsed="false">
      <c r="D3742" s="240" t="n">
        <v>3742</v>
      </c>
    </row>
    <row r="3743" customFormat="false" ht="15.75" hidden="false" customHeight="false" outlineLevel="0" collapsed="false">
      <c r="D3743" s="240" t="n">
        <v>3743</v>
      </c>
    </row>
    <row r="3744" customFormat="false" ht="15.75" hidden="false" customHeight="false" outlineLevel="0" collapsed="false">
      <c r="D3744" s="240" t="n">
        <v>3744</v>
      </c>
    </row>
    <row r="3745" customFormat="false" ht="15.75" hidden="false" customHeight="false" outlineLevel="0" collapsed="false">
      <c r="D3745" s="240" t="n">
        <v>3745</v>
      </c>
    </row>
    <row r="3746" customFormat="false" ht="15.75" hidden="false" customHeight="false" outlineLevel="0" collapsed="false">
      <c r="D3746" s="240" t="n">
        <v>3746</v>
      </c>
    </row>
    <row r="3747" customFormat="false" ht="15.75" hidden="false" customHeight="false" outlineLevel="0" collapsed="false">
      <c r="D3747" s="240" t="n">
        <v>3747</v>
      </c>
    </row>
    <row r="3748" customFormat="false" ht="15.75" hidden="false" customHeight="false" outlineLevel="0" collapsed="false">
      <c r="D3748" s="240" t="n">
        <v>3748</v>
      </c>
    </row>
    <row r="3749" customFormat="false" ht="15.75" hidden="false" customHeight="false" outlineLevel="0" collapsed="false">
      <c r="D3749" s="240" t="n">
        <v>3749</v>
      </c>
    </row>
    <row r="3750" customFormat="false" ht="15.75" hidden="false" customHeight="false" outlineLevel="0" collapsed="false">
      <c r="D3750" s="240" t="n">
        <v>3750</v>
      </c>
    </row>
    <row r="3751" customFormat="false" ht="15.75" hidden="false" customHeight="false" outlineLevel="0" collapsed="false">
      <c r="D3751" s="240" t="n">
        <v>3751</v>
      </c>
    </row>
    <row r="3752" customFormat="false" ht="15.75" hidden="false" customHeight="false" outlineLevel="0" collapsed="false">
      <c r="D3752" s="240" t="n">
        <v>3752</v>
      </c>
    </row>
    <row r="3753" customFormat="false" ht="15.75" hidden="false" customHeight="false" outlineLevel="0" collapsed="false">
      <c r="D3753" s="240" t="n">
        <v>3753</v>
      </c>
    </row>
    <row r="3754" customFormat="false" ht="15.75" hidden="false" customHeight="false" outlineLevel="0" collapsed="false">
      <c r="D3754" s="240" t="n">
        <v>3754</v>
      </c>
    </row>
    <row r="3755" customFormat="false" ht="15.75" hidden="false" customHeight="false" outlineLevel="0" collapsed="false">
      <c r="D3755" s="240" t="n">
        <v>3755</v>
      </c>
    </row>
    <row r="3756" customFormat="false" ht="15.75" hidden="false" customHeight="false" outlineLevel="0" collapsed="false">
      <c r="D3756" s="240" t="n">
        <v>3756</v>
      </c>
    </row>
    <row r="3757" customFormat="false" ht="15.75" hidden="false" customHeight="false" outlineLevel="0" collapsed="false">
      <c r="D3757" s="240" t="n">
        <v>3757</v>
      </c>
    </row>
    <row r="3758" customFormat="false" ht="15.75" hidden="false" customHeight="false" outlineLevel="0" collapsed="false">
      <c r="D3758" s="240" t="n">
        <v>3758</v>
      </c>
    </row>
    <row r="3759" customFormat="false" ht="15.75" hidden="false" customHeight="false" outlineLevel="0" collapsed="false">
      <c r="D3759" s="240" t="n">
        <v>3759</v>
      </c>
    </row>
    <row r="3760" customFormat="false" ht="15.75" hidden="false" customHeight="false" outlineLevel="0" collapsed="false">
      <c r="D3760" s="240" t="n">
        <v>3760</v>
      </c>
    </row>
    <row r="3761" customFormat="false" ht="15.75" hidden="false" customHeight="false" outlineLevel="0" collapsed="false">
      <c r="D3761" s="240" t="n">
        <v>3761</v>
      </c>
    </row>
    <row r="3762" customFormat="false" ht="15.75" hidden="false" customHeight="false" outlineLevel="0" collapsed="false">
      <c r="D3762" s="240" t="n">
        <v>3762</v>
      </c>
    </row>
    <row r="3763" customFormat="false" ht="15.75" hidden="false" customHeight="false" outlineLevel="0" collapsed="false">
      <c r="D3763" s="240" t="n">
        <v>3763</v>
      </c>
    </row>
    <row r="3764" customFormat="false" ht="15.75" hidden="false" customHeight="false" outlineLevel="0" collapsed="false">
      <c r="D3764" s="240" t="n">
        <v>3764</v>
      </c>
    </row>
    <row r="3765" customFormat="false" ht="15.75" hidden="false" customHeight="false" outlineLevel="0" collapsed="false">
      <c r="D3765" s="240" t="n">
        <v>3765</v>
      </c>
    </row>
    <row r="3766" customFormat="false" ht="15.75" hidden="false" customHeight="false" outlineLevel="0" collapsed="false">
      <c r="D3766" s="240" t="n">
        <v>3766</v>
      </c>
    </row>
    <row r="3767" customFormat="false" ht="15.75" hidden="false" customHeight="false" outlineLevel="0" collapsed="false">
      <c r="D3767" s="240" t="n">
        <v>3767</v>
      </c>
    </row>
    <row r="3768" customFormat="false" ht="15.75" hidden="false" customHeight="false" outlineLevel="0" collapsed="false">
      <c r="D3768" s="240" t="n">
        <v>3768</v>
      </c>
    </row>
    <row r="3769" customFormat="false" ht="15.75" hidden="false" customHeight="false" outlineLevel="0" collapsed="false">
      <c r="D3769" s="240" t="n">
        <v>3769</v>
      </c>
    </row>
    <row r="3770" customFormat="false" ht="15.75" hidden="false" customHeight="false" outlineLevel="0" collapsed="false">
      <c r="D3770" s="240" t="n">
        <v>3770</v>
      </c>
    </row>
    <row r="3771" customFormat="false" ht="15.75" hidden="false" customHeight="false" outlineLevel="0" collapsed="false">
      <c r="D3771" s="240" t="n">
        <v>3771</v>
      </c>
    </row>
    <row r="3772" customFormat="false" ht="15.75" hidden="false" customHeight="false" outlineLevel="0" collapsed="false">
      <c r="D3772" s="240" t="n">
        <v>3772</v>
      </c>
    </row>
    <row r="3773" customFormat="false" ht="15.75" hidden="false" customHeight="false" outlineLevel="0" collapsed="false">
      <c r="D3773" s="240" t="n">
        <v>3773</v>
      </c>
    </row>
    <row r="3774" customFormat="false" ht="15.75" hidden="false" customHeight="false" outlineLevel="0" collapsed="false">
      <c r="D3774" s="240" t="n">
        <v>3774</v>
      </c>
    </row>
    <row r="3775" customFormat="false" ht="15.75" hidden="false" customHeight="false" outlineLevel="0" collapsed="false">
      <c r="D3775" s="240" t="n">
        <v>3775</v>
      </c>
    </row>
    <row r="3776" customFormat="false" ht="15.75" hidden="false" customHeight="false" outlineLevel="0" collapsed="false">
      <c r="D3776" s="240" t="n">
        <v>3776</v>
      </c>
    </row>
    <row r="3777" customFormat="false" ht="15.75" hidden="false" customHeight="false" outlineLevel="0" collapsed="false">
      <c r="D3777" s="240" t="n">
        <v>3777</v>
      </c>
    </row>
    <row r="3778" customFormat="false" ht="15.75" hidden="false" customHeight="false" outlineLevel="0" collapsed="false">
      <c r="D3778" s="240" t="n">
        <v>3778</v>
      </c>
    </row>
    <row r="3779" customFormat="false" ht="15.75" hidden="false" customHeight="false" outlineLevel="0" collapsed="false">
      <c r="D3779" s="240" t="n">
        <v>3779</v>
      </c>
    </row>
    <row r="3780" customFormat="false" ht="15.75" hidden="false" customHeight="false" outlineLevel="0" collapsed="false">
      <c r="D3780" s="240" t="n">
        <v>3780</v>
      </c>
    </row>
    <row r="3781" customFormat="false" ht="15.75" hidden="false" customHeight="false" outlineLevel="0" collapsed="false">
      <c r="D3781" s="240" t="n">
        <v>3781</v>
      </c>
    </row>
    <row r="3782" customFormat="false" ht="15.75" hidden="false" customHeight="false" outlineLevel="0" collapsed="false">
      <c r="D3782" s="240" t="n">
        <v>3782</v>
      </c>
    </row>
    <row r="3783" customFormat="false" ht="15.75" hidden="false" customHeight="false" outlineLevel="0" collapsed="false">
      <c r="D3783" s="240" t="n">
        <v>3783</v>
      </c>
    </row>
    <row r="3784" customFormat="false" ht="15.75" hidden="false" customHeight="false" outlineLevel="0" collapsed="false">
      <c r="D3784" s="240" t="n">
        <v>3784</v>
      </c>
    </row>
    <row r="3785" customFormat="false" ht="15.75" hidden="false" customHeight="false" outlineLevel="0" collapsed="false">
      <c r="D3785" s="240" t="n">
        <v>3785</v>
      </c>
    </row>
    <row r="3786" customFormat="false" ht="15.75" hidden="false" customHeight="false" outlineLevel="0" collapsed="false">
      <c r="D3786" s="240" t="n">
        <v>3786</v>
      </c>
    </row>
    <row r="3787" customFormat="false" ht="15.75" hidden="false" customHeight="false" outlineLevel="0" collapsed="false">
      <c r="D3787" s="240" t="n">
        <v>3787</v>
      </c>
    </row>
    <row r="3788" customFormat="false" ht="15.75" hidden="false" customHeight="false" outlineLevel="0" collapsed="false">
      <c r="D3788" s="240" t="n">
        <v>3788</v>
      </c>
    </row>
    <row r="3789" customFormat="false" ht="15.75" hidden="false" customHeight="false" outlineLevel="0" collapsed="false">
      <c r="D3789" s="240" t="n">
        <v>3789</v>
      </c>
    </row>
    <row r="3790" customFormat="false" ht="15.75" hidden="false" customHeight="false" outlineLevel="0" collapsed="false">
      <c r="D3790" s="240" t="n">
        <v>3790</v>
      </c>
    </row>
    <row r="3791" customFormat="false" ht="15.75" hidden="false" customHeight="false" outlineLevel="0" collapsed="false">
      <c r="D3791" s="240" t="n">
        <v>3791</v>
      </c>
    </row>
    <row r="3792" customFormat="false" ht="15.75" hidden="false" customHeight="false" outlineLevel="0" collapsed="false">
      <c r="D3792" s="240" t="n">
        <v>3792</v>
      </c>
    </row>
    <row r="3793" customFormat="false" ht="15.75" hidden="false" customHeight="false" outlineLevel="0" collapsed="false">
      <c r="D3793" s="240" t="n">
        <v>3793</v>
      </c>
    </row>
    <row r="3794" customFormat="false" ht="15.75" hidden="false" customHeight="false" outlineLevel="0" collapsed="false">
      <c r="D3794" s="240" t="n">
        <v>3794</v>
      </c>
    </row>
    <row r="3795" customFormat="false" ht="15.75" hidden="false" customHeight="false" outlineLevel="0" collapsed="false">
      <c r="D3795" s="240" t="n">
        <v>3795</v>
      </c>
    </row>
    <row r="3796" customFormat="false" ht="15.75" hidden="false" customHeight="false" outlineLevel="0" collapsed="false">
      <c r="D3796" s="240" t="n">
        <v>3796</v>
      </c>
    </row>
    <row r="3797" customFormat="false" ht="15.75" hidden="false" customHeight="false" outlineLevel="0" collapsed="false">
      <c r="D3797" s="240" t="n">
        <v>3797</v>
      </c>
    </row>
    <row r="3798" customFormat="false" ht="15.75" hidden="false" customHeight="false" outlineLevel="0" collapsed="false">
      <c r="D3798" s="240" t="n">
        <v>3798</v>
      </c>
    </row>
    <row r="3799" customFormat="false" ht="15.75" hidden="false" customHeight="false" outlineLevel="0" collapsed="false">
      <c r="D3799" s="240" t="n">
        <v>3799</v>
      </c>
    </row>
    <row r="3800" customFormat="false" ht="15.75" hidden="false" customHeight="false" outlineLevel="0" collapsed="false">
      <c r="D3800" s="240" t="n">
        <v>3800</v>
      </c>
    </row>
    <row r="3801" customFormat="false" ht="15.75" hidden="false" customHeight="false" outlineLevel="0" collapsed="false">
      <c r="D3801" s="240" t="n">
        <v>3801</v>
      </c>
    </row>
    <row r="3802" customFormat="false" ht="15.75" hidden="false" customHeight="false" outlineLevel="0" collapsed="false">
      <c r="D3802" s="240" t="n">
        <v>3802</v>
      </c>
    </row>
    <row r="3803" customFormat="false" ht="15.75" hidden="false" customHeight="false" outlineLevel="0" collapsed="false">
      <c r="D3803" s="240" t="n">
        <v>3803</v>
      </c>
    </row>
    <row r="3804" customFormat="false" ht="15.75" hidden="false" customHeight="false" outlineLevel="0" collapsed="false">
      <c r="D3804" s="240" t="n">
        <v>3804</v>
      </c>
    </row>
    <row r="3805" customFormat="false" ht="15.75" hidden="false" customHeight="false" outlineLevel="0" collapsed="false">
      <c r="D3805" s="240" t="n">
        <v>3805</v>
      </c>
    </row>
    <row r="3806" customFormat="false" ht="15.75" hidden="false" customHeight="false" outlineLevel="0" collapsed="false">
      <c r="D3806" s="240" t="n">
        <v>3806</v>
      </c>
    </row>
    <row r="3807" customFormat="false" ht="15.75" hidden="false" customHeight="false" outlineLevel="0" collapsed="false">
      <c r="D3807" s="240" t="n">
        <v>3807</v>
      </c>
    </row>
    <row r="3808" customFormat="false" ht="15.75" hidden="false" customHeight="false" outlineLevel="0" collapsed="false">
      <c r="D3808" s="240" t="n">
        <v>3808</v>
      </c>
    </row>
    <row r="3809" customFormat="false" ht="15.75" hidden="false" customHeight="false" outlineLevel="0" collapsed="false">
      <c r="D3809" s="240" t="n">
        <v>3809</v>
      </c>
    </row>
    <row r="3810" customFormat="false" ht="15.75" hidden="false" customHeight="false" outlineLevel="0" collapsed="false">
      <c r="D3810" s="240" t="n">
        <v>3810</v>
      </c>
    </row>
    <row r="3811" customFormat="false" ht="15.75" hidden="false" customHeight="false" outlineLevel="0" collapsed="false">
      <c r="D3811" s="240" t="n">
        <v>3811</v>
      </c>
    </row>
    <row r="3812" customFormat="false" ht="15.75" hidden="false" customHeight="false" outlineLevel="0" collapsed="false">
      <c r="D3812" s="240" t="n">
        <v>3812</v>
      </c>
    </row>
    <row r="3813" customFormat="false" ht="15.75" hidden="false" customHeight="false" outlineLevel="0" collapsed="false">
      <c r="D3813" s="240" t="n">
        <v>3813</v>
      </c>
    </row>
    <row r="3814" customFormat="false" ht="15.75" hidden="false" customHeight="false" outlineLevel="0" collapsed="false">
      <c r="D3814" s="240" t="n">
        <v>3814</v>
      </c>
    </row>
    <row r="3815" customFormat="false" ht="15.75" hidden="false" customHeight="false" outlineLevel="0" collapsed="false">
      <c r="D3815" s="240" t="n">
        <v>3815</v>
      </c>
    </row>
    <row r="3816" customFormat="false" ht="15.75" hidden="false" customHeight="false" outlineLevel="0" collapsed="false">
      <c r="D3816" s="240" t="n">
        <v>3816</v>
      </c>
    </row>
    <row r="3817" customFormat="false" ht="15.75" hidden="false" customHeight="false" outlineLevel="0" collapsed="false">
      <c r="D3817" s="240" t="n">
        <v>3817</v>
      </c>
    </row>
    <row r="3818" customFormat="false" ht="15.75" hidden="false" customHeight="false" outlineLevel="0" collapsed="false">
      <c r="D3818" s="240" t="n">
        <v>3818</v>
      </c>
    </row>
    <row r="3819" customFormat="false" ht="15.75" hidden="false" customHeight="false" outlineLevel="0" collapsed="false">
      <c r="D3819" s="240" t="n">
        <v>3819</v>
      </c>
    </row>
    <row r="3820" customFormat="false" ht="15.75" hidden="false" customHeight="false" outlineLevel="0" collapsed="false">
      <c r="D3820" s="240" t="n">
        <v>3820</v>
      </c>
    </row>
    <row r="3821" customFormat="false" ht="15.75" hidden="false" customHeight="false" outlineLevel="0" collapsed="false">
      <c r="D3821" s="240" t="n">
        <v>3821</v>
      </c>
    </row>
    <row r="3822" customFormat="false" ht="15.75" hidden="false" customHeight="false" outlineLevel="0" collapsed="false">
      <c r="D3822" s="240" t="n">
        <v>3822</v>
      </c>
    </row>
    <row r="3823" customFormat="false" ht="15.75" hidden="false" customHeight="false" outlineLevel="0" collapsed="false">
      <c r="D3823" s="240" t="n">
        <v>3823</v>
      </c>
    </row>
    <row r="3824" customFormat="false" ht="15.75" hidden="false" customHeight="false" outlineLevel="0" collapsed="false">
      <c r="D3824" s="240" t="n">
        <v>3824</v>
      </c>
    </row>
    <row r="3825" customFormat="false" ht="15.75" hidden="false" customHeight="false" outlineLevel="0" collapsed="false">
      <c r="D3825" s="240" t="n">
        <v>3825</v>
      </c>
    </row>
    <row r="3826" customFormat="false" ht="15.75" hidden="false" customHeight="false" outlineLevel="0" collapsed="false">
      <c r="D3826" s="240" t="n">
        <v>3826</v>
      </c>
    </row>
    <row r="3827" customFormat="false" ht="15.75" hidden="false" customHeight="false" outlineLevel="0" collapsed="false">
      <c r="D3827" s="240" t="n">
        <v>3827</v>
      </c>
    </row>
    <row r="3828" customFormat="false" ht="15.75" hidden="false" customHeight="false" outlineLevel="0" collapsed="false">
      <c r="D3828" s="240" t="n">
        <v>3828</v>
      </c>
    </row>
    <row r="3829" customFormat="false" ht="15.75" hidden="false" customHeight="false" outlineLevel="0" collapsed="false">
      <c r="D3829" s="240" t="n">
        <v>3829</v>
      </c>
    </row>
    <row r="3830" customFormat="false" ht="15.75" hidden="false" customHeight="false" outlineLevel="0" collapsed="false">
      <c r="D3830" s="240" t="n">
        <v>3830</v>
      </c>
    </row>
    <row r="3831" customFormat="false" ht="15.75" hidden="false" customHeight="false" outlineLevel="0" collapsed="false">
      <c r="D3831" s="240" t="n">
        <v>3831</v>
      </c>
    </row>
    <row r="3832" customFormat="false" ht="15.75" hidden="false" customHeight="false" outlineLevel="0" collapsed="false">
      <c r="D3832" s="240" t="n">
        <v>3832</v>
      </c>
    </row>
    <row r="3833" customFormat="false" ht="15.75" hidden="false" customHeight="false" outlineLevel="0" collapsed="false">
      <c r="D3833" s="240" t="n">
        <v>3833</v>
      </c>
    </row>
    <row r="3834" customFormat="false" ht="15.75" hidden="false" customHeight="false" outlineLevel="0" collapsed="false">
      <c r="D3834" s="240" t="n">
        <v>3834</v>
      </c>
    </row>
    <row r="3835" customFormat="false" ht="15.75" hidden="false" customHeight="false" outlineLevel="0" collapsed="false">
      <c r="D3835" s="240" t="n">
        <v>3835</v>
      </c>
    </row>
    <row r="3836" customFormat="false" ht="15.75" hidden="false" customHeight="false" outlineLevel="0" collapsed="false">
      <c r="D3836" s="240" t="n">
        <v>3836</v>
      </c>
    </row>
    <row r="3837" customFormat="false" ht="15.75" hidden="false" customHeight="false" outlineLevel="0" collapsed="false">
      <c r="D3837" s="240" t="n">
        <v>3837</v>
      </c>
    </row>
    <row r="3838" customFormat="false" ht="15.75" hidden="false" customHeight="false" outlineLevel="0" collapsed="false">
      <c r="D3838" s="240" t="n">
        <v>3838</v>
      </c>
    </row>
    <row r="3839" customFormat="false" ht="15.75" hidden="false" customHeight="false" outlineLevel="0" collapsed="false">
      <c r="D3839" s="240" t="n">
        <v>3839</v>
      </c>
    </row>
    <row r="3840" customFormat="false" ht="15.75" hidden="false" customHeight="false" outlineLevel="0" collapsed="false">
      <c r="D3840" s="240" t="n">
        <v>3840</v>
      </c>
    </row>
    <row r="3841" customFormat="false" ht="15.75" hidden="false" customHeight="false" outlineLevel="0" collapsed="false">
      <c r="D3841" s="240" t="n">
        <v>3841</v>
      </c>
    </row>
    <row r="3842" customFormat="false" ht="15.75" hidden="false" customHeight="false" outlineLevel="0" collapsed="false">
      <c r="D3842" s="240" t="n">
        <v>3842</v>
      </c>
    </row>
    <row r="3843" customFormat="false" ht="15.75" hidden="false" customHeight="false" outlineLevel="0" collapsed="false">
      <c r="D3843" s="240" t="n">
        <v>3843</v>
      </c>
    </row>
    <row r="3844" customFormat="false" ht="15.75" hidden="false" customHeight="false" outlineLevel="0" collapsed="false">
      <c r="D3844" s="240" t="n">
        <v>3844</v>
      </c>
    </row>
    <row r="3845" customFormat="false" ht="15.75" hidden="false" customHeight="false" outlineLevel="0" collapsed="false">
      <c r="D3845" s="240" t="n">
        <v>3845</v>
      </c>
    </row>
    <row r="3846" customFormat="false" ht="15.75" hidden="false" customHeight="false" outlineLevel="0" collapsed="false">
      <c r="D3846" s="240" t="n">
        <v>3846</v>
      </c>
    </row>
    <row r="3847" customFormat="false" ht="15.75" hidden="false" customHeight="false" outlineLevel="0" collapsed="false">
      <c r="D3847" s="240" t="n">
        <v>3847</v>
      </c>
    </row>
    <row r="3848" customFormat="false" ht="15.75" hidden="false" customHeight="false" outlineLevel="0" collapsed="false">
      <c r="D3848" s="240" t="n">
        <v>3848</v>
      </c>
    </row>
    <row r="3849" customFormat="false" ht="15.75" hidden="false" customHeight="false" outlineLevel="0" collapsed="false">
      <c r="D3849" s="240" t="n">
        <v>3849</v>
      </c>
    </row>
    <row r="3850" customFormat="false" ht="15.75" hidden="false" customHeight="false" outlineLevel="0" collapsed="false">
      <c r="D3850" s="240" t="n">
        <v>3850</v>
      </c>
    </row>
    <row r="3851" customFormat="false" ht="15.75" hidden="false" customHeight="false" outlineLevel="0" collapsed="false">
      <c r="D3851" s="240" t="n">
        <v>3851</v>
      </c>
    </row>
    <row r="3852" customFormat="false" ht="15.75" hidden="false" customHeight="false" outlineLevel="0" collapsed="false">
      <c r="D3852" s="240" t="n">
        <v>3852</v>
      </c>
    </row>
    <row r="3853" customFormat="false" ht="15.75" hidden="false" customHeight="false" outlineLevel="0" collapsed="false">
      <c r="D3853" s="240" t="n">
        <v>3853</v>
      </c>
    </row>
    <row r="3854" customFormat="false" ht="15.75" hidden="false" customHeight="false" outlineLevel="0" collapsed="false">
      <c r="D3854" s="240" t="n">
        <v>3854</v>
      </c>
    </row>
    <row r="3855" customFormat="false" ht="15.75" hidden="false" customHeight="false" outlineLevel="0" collapsed="false">
      <c r="D3855" s="240" t="n">
        <v>3855</v>
      </c>
    </row>
    <row r="3856" customFormat="false" ht="15.75" hidden="false" customHeight="false" outlineLevel="0" collapsed="false">
      <c r="D3856" s="240" t="n">
        <v>3856</v>
      </c>
    </row>
    <row r="3857" customFormat="false" ht="15.75" hidden="false" customHeight="false" outlineLevel="0" collapsed="false">
      <c r="D3857" s="240" t="n">
        <v>3857</v>
      </c>
    </row>
    <row r="3858" customFormat="false" ht="15.75" hidden="false" customHeight="false" outlineLevel="0" collapsed="false">
      <c r="D3858" s="240" t="n">
        <v>3858</v>
      </c>
    </row>
    <row r="3859" customFormat="false" ht="15.75" hidden="false" customHeight="false" outlineLevel="0" collapsed="false">
      <c r="D3859" s="240" t="n">
        <v>3859</v>
      </c>
    </row>
    <row r="3860" customFormat="false" ht="15.75" hidden="false" customHeight="false" outlineLevel="0" collapsed="false">
      <c r="D3860" s="240" t="n">
        <v>3860</v>
      </c>
    </row>
    <row r="3861" customFormat="false" ht="15.75" hidden="false" customHeight="false" outlineLevel="0" collapsed="false">
      <c r="D3861" s="240" t="n">
        <v>3861</v>
      </c>
    </row>
    <row r="3862" customFormat="false" ht="15.75" hidden="false" customHeight="false" outlineLevel="0" collapsed="false">
      <c r="D3862" s="240" t="n">
        <v>3862</v>
      </c>
    </row>
    <row r="3863" customFormat="false" ht="15.75" hidden="false" customHeight="false" outlineLevel="0" collapsed="false">
      <c r="D3863" s="240" t="n">
        <v>3863</v>
      </c>
    </row>
    <row r="3864" customFormat="false" ht="15.75" hidden="false" customHeight="false" outlineLevel="0" collapsed="false">
      <c r="D3864" s="240" t="n">
        <v>3864</v>
      </c>
    </row>
    <row r="3865" customFormat="false" ht="15.75" hidden="false" customHeight="false" outlineLevel="0" collapsed="false">
      <c r="D3865" s="240" t="n">
        <v>3865</v>
      </c>
    </row>
    <row r="3866" customFormat="false" ht="15.75" hidden="false" customHeight="false" outlineLevel="0" collapsed="false">
      <c r="D3866" s="240" t="n">
        <v>3866</v>
      </c>
    </row>
    <row r="3867" customFormat="false" ht="15.75" hidden="false" customHeight="false" outlineLevel="0" collapsed="false">
      <c r="D3867" s="240" t="n">
        <v>3867</v>
      </c>
    </row>
    <row r="3868" customFormat="false" ht="15.75" hidden="false" customHeight="false" outlineLevel="0" collapsed="false">
      <c r="D3868" s="240" t="n">
        <v>3868</v>
      </c>
    </row>
    <row r="3869" customFormat="false" ht="15.75" hidden="false" customHeight="false" outlineLevel="0" collapsed="false">
      <c r="D3869" s="240" t="n">
        <v>3869</v>
      </c>
    </row>
    <row r="3870" customFormat="false" ht="15.75" hidden="false" customHeight="false" outlineLevel="0" collapsed="false">
      <c r="D3870" s="240" t="n">
        <v>3870</v>
      </c>
    </row>
    <row r="3871" customFormat="false" ht="15.75" hidden="false" customHeight="false" outlineLevel="0" collapsed="false">
      <c r="D3871" s="240" t="n">
        <v>3871</v>
      </c>
    </row>
    <row r="3872" customFormat="false" ht="15.75" hidden="false" customHeight="false" outlineLevel="0" collapsed="false">
      <c r="D3872" s="240" t="n">
        <v>3872</v>
      </c>
    </row>
    <row r="3873" customFormat="false" ht="15.75" hidden="false" customHeight="false" outlineLevel="0" collapsed="false">
      <c r="D3873" s="240" t="n">
        <v>3873</v>
      </c>
    </row>
    <row r="3874" customFormat="false" ht="15.75" hidden="false" customHeight="false" outlineLevel="0" collapsed="false">
      <c r="D3874" s="240" t="n">
        <v>3874</v>
      </c>
    </row>
    <row r="3875" customFormat="false" ht="15.75" hidden="false" customHeight="false" outlineLevel="0" collapsed="false">
      <c r="D3875" s="240" t="n">
        <v>3875</v>
      </c>
    </row>
    <row r="3876" customFormat="false" ht="15.75" hidden="false" customHeight="false" outlineLevel="0" collapsed="false">
      <c r="D3876" s="240" t="n">
        <v>3876</v>
      </c>
    </row>
    <row r="3877" customFormat="false" ht="15.75" hidden="false" customHeight="false" outlineLevel="0" collapsed="false">
      <c r="D3877" s="240" t="n">
        <v>3877</v>
      </c>
    </row>
    <row r="3878" customFormat="false" ht="15.75" hidden="false" customHeight="false" outlineLevel="0" collapsed="false">
      <c r="D3878" s="240" t="n">
        <v>3878</v>
      </c>
    </row>
    <row r="3879" customFormat="false" ht="15.75" hidden="false" customHeight="false" outlineLevel="0" collapsed="false">
      <c r="D3879" s="240" t="n">
        <v>3879</v>
      </c>
    </row>
    <row r="3880" customFormat="false" ht="15.75" hidden="false" customHeight="false" outlineLevel="0" collapsed="false">
      <c r="D3880" s="240" t="n">
        <v>3880</v>
      </c>
    </row>
    <row r="3881" customFormat="false" ht="15.75" hidden="false" customHeight="false" outlineLevel="0" collapsed="false">
      <c r="D3881" s="240" t="n">
        <v>3881</v>
      </c>
    </row>
    <row r="3882" customFormat="false" ht="15.75" hidden="false" customHeight="false" outlineLevel="0" collapsed="false">
      <c r="D3882" s="240" t="n">
        <v>3882</v>
      </c>
    </row>
    <row r="3883" customFormat="false" ht="15.75" hidden="false" customHeight="false" outlineLevel="0" collapsed="false">
      <c r="D3883" s="240" t="n">
        <v>3883</v>
      </c>
    </row>
    <row r="3884" customFormat="false" ht="15.75" hidden="false" customHeight="false" outlineLevel="0" collapsed="false">
      <c r="D3884" s="240" t="n">
        <v>3884</v>
      </c>
    </row>
    <row r="3885" customFormat="false" ht="15.75" hidden="false" customHeight="false" outlineLevel="0" collapsed="false">
      <c r="D3885" s="240" t="n">
        <v>3885</v>
      </c>
    </row>
    <row r="3886" customFormat="false" ht="15.75" hidden="false" customHeight="false" outlineLevel="0" collapsed="false">
      <c r="D3886" s="240" t="n">
        <v>3886</v>
      </c>
    </row>
    <row r="3887" customFormat="false" ht="15.75" hidden="false" customHeight="false" outlineLevel="0" collapsed="false">
      <c r="D3887" s="240" t="n">
        <v>3887</v>
      </c>
    </row>
    <row r="3888" customFormat="false" ht="15.75" hidden="false" customHeight="false" outlineLevel="0" collapsed="false">
      <c r="D3888" s="240" t="n">
        <v>3888</v>
      </c>
    </row>
    <row r="3889" customFormat="false" ht="15.75" hidden="false" customHeight="false" outlineLevel="0" collapsed="false">
      <c r="D3889" s="240" t="n">
        <v>3889</v>
      </c>
    </row>
    <row r="3890" customFormat="false" ht="15.75" hidden="false" customHeight="false" outlineLevel="0" collapsed="false">
      <c r="D3890" s="240" t="n">
        <v>3890</v>
      </c>
    </row>
    <row r="3891" customFormat="false" ht="15.75" hidden="false" customHeight="false" outlineLevel="0" collapsed="false">
      <c r="D3891" s="240" t="n">
        <v>3891</v>
      </c>
    </row>
    <row r="3892" customFormat="false" ht="15.75" hidden="false" customHeight="false" outlineLevel="0" collapsed="false">
      <c r="D3892" s="240" t="n">
        <v>3892</v>
      </c>
    </row>
    <row r="3893" customFormat="false" ht="15.75" hidden="false" customHeight="false" outlineLevel="0" collapsed="false">
      <c r="D3893" s="240" t="n">
        <v>3893</v>
      </c>
    </row>
    <row r="3894" customFormat="false" ht="15.75" hidden="false" customHeight="false" outlineLevel="0" collapsed="false">
      <c r="D3894" s="240" t="n">
        <v>3894</v>
      </c>
    </row>
    <row r="3895" customFormat="false" ht="15.75" hidden="false" customHeight="false" outlineLevel="0" collapsed="false">
      <c r="D3895" s="240" t="n">
        <v>3895</v>
      </c>
    </row>
    <row r="3896" customFormat="false" ht="15.75" hidden="false" customHeight="false" outlineLevel="0" collapsed="false">
      <c r="D3896" s="240" t="n">
        <v>3896</v>
      </c>
    </row>
    <row r="3897" customFormat="false" ht="15.75" hidden="false" customHeight="false" outlineLevel="0" collapsed="false">
      <c r="D3897" s="240" t="n">
        <v>3897</v>
      </c>
    </row>
    <row r="3898" customFormat="false" ht="15.75" hidden="false" customHeight="false" outlineLevel="0" collapsed="false">
      <c r="D3898" s="240" t="n">
        <v>3898</v>
      </c>
    </row>
    <row r="3899" customFormat="false" ht="15.75" hidden="false" customHeight="false" outlineLevel="0" collapsed="false">
      <c r="D3899" s="240" t="n">
        <v>3899</v>
      </c>
    </row>
    <row r="3900" customFormat="false" ht="15.75" hidden="false" customHeight="false" outlineLevel="0" collapsed="false">
      <c r="D3900" s="240" t="n">
        <v>3900</v>
      </c>
    </row>
    <row r="3901" customFormat="false" ht="15.75" hidden="false" customHeight="false" outlineLevel="0" collapsed="false">
      <c r="D3901" s="240" t="n">
        <v>3901</v>
      </c>
    </row>
    <row r="3902" customFormat="false" ht="15.75" hidden="false" customHeight="false" outlineLevel="0" collapsed="false">
      <c r="D3902" s="240" t="n">
        <v>3902</v>
      </c>
    </row>
    <row r="3903" customFormat="false" ht="15.75" hidden="false" customHeight="false" outlineLevel="0" collapsed="false">
      <c r="D3903" s="240" t="n">
        <v>3903</v>
      </c>
    </row>
    <row r="3904" customFormat="false" ht="15.75" hidden="false" customHeight="false" outlineLevel="0" collapsed="false">
      <c r="D3904" s="240" t="n">
        <v>3904</v>
      </c>
    </row>
    <row r="3905" customFormat="false" ht="15.75" hidden="false" customHeight="false" outlineLevel="0" collapsed="false">
      <c r="D3905" s="240" t="n">
        <v>3905</v>
      </c>
    </row>
    <row r="3906" customFormat="false" ht="15.75" hidden="false" customHeight="false" outlineLevel="0" collapsed="false">
      <c r="D3906" s="240" t="n">
        <v>3906</v>
      </c>
    </row>
    <row r="3907" customFormat="false" ht="15.75" hidden="false" customHeight="false" outlineLevel="0" collapsed="false">
      <c r="D3907" s="240" t="n">
        <v>3907</v>
      </c>
    </row>
    <row r="3908" customFormat="false" ht="15.75" hidden="false" customHeight="false" outlineLevel="0" collapsed="false">
      <c r="D3908" s="240" t="n">
        <v>3908</v>
      </c>
    </row>
    <row r="3909" customFormat="false" ht="15.75" hidden="false" customHeight="false" outlineLevel="0" collapsed="false">
      <c r="D3909" s="240" t="n">
        <v>3909</v>
      </c>
    </row>
    <row r="3910" customFormat="false" ht="15.75" hidden="false" customHeight="false" outlineLevel="0" collapsed="false">
      <c r="D3910" s="240" t="n">
        <v>3910</v>
      </c>
    </row>
    <row r="3911" customFormat="false" ht="15.75" hidden="false" customHeight="false" outlineLevel="0" collapsed="false">
      <c r="D3911" s="240" t="n">
        <v>3911</v>
      </c>
    </row>
    <row r="3912" customFormat="false" ht="15.75" hidden="false" customHeight="false" outlineLevel="0" collapsed="false">
      <c r="D3912" s="240" t="n">
        <v>3912</v>
      </c>
    </row>
    <row r="3913" customFormat="false" ht="15.75" hidden="false" customHeight="false" outlineLevel="0" collapsed="false">
      <c r="D3913" s="240" t="n">
        <v>3913</v>
      </c>
    </row>
    <row r="3914" customFormat="false" ht="15.75" hidden="false" customHeight="false" outlineLevel="0" collapsed="false">
      <c r="D3914" s="240" t="n">
        <v>3914</v>
      </c>
    </row>
    <row r="3915" customFormat="false" ht="15.75" hidden="false" customHeight="false" outlineLevel="0" collapsed="false">
      <c r="D3915" s="240" t="n">
        <v>3915</v>
      </c>
    </row>
    <row r="3916" customFormat="false" ht="15.75" hidden="false" customHeight="false" outlineLevel="0" collapsed="false">
      <c r="D3916" s="240" t="n">
        <v>3916</v>
      </c>
    </row>
    <row r="3917" customFormat="false" ht="15.75" hidden="false" customHeight="false" outlineLevel="0" collapsed="false">
      <c r="D3917" s="240" t="n">
        <v>3917</v>
      </c>
    </row>
    <row r="3918" customFormat="false" ht="15.75" hidden="false" customHeight="false" outlineLevel="0" collapsed="false">
      <c r="D3918" s="240" t="n">
        <v>3918</v>
      </c>
    </row>
    <row r="3919" customFormat="false" ht="15.75" hidden="false" customHeight="false" outlineLevel="0" collapsed="false">
      <c r="D3919" s="240" t="n">
        <v>3919</v>
      </c>
    </row>
    <row r="3920" customFormat="false" ht="15.75" hidden="false" customHeight="false" outlineLevel="0" collapsed="false">
      <c r="D3920" s="240" t="n">
        <v>3920</v>
      </c>
    </row>
    <row r="3921" customFormat="false" ht="15.75" hidden="false" customHeight="false" outlineLevel="0" collapsed="false">
      <c r="D3921" s="240" t="n">
        <v>3921</v>
      </c>
    </row>
    <row r="3922" customFormat="false" ht="15.75" hidden="false" customHeight="false" outlineLevel="0" collapsed="false">
      <c r="D3922" s="240" t="n">
        <v>3922</v>
      </c>
    </row>
    <row r="3923" customFormat="false" ht="15.75" hidden="false" customHeight="false" outlineLevel="0" collapsed="false">
      <c r="D3923" s="240" t="n">
        <v>3923</v>
      </c>
    </row>
    <row r="3924" customFormat="false" ht="15.75" hidden="false" customHeight="false" outlineLevel="0" collapsed="false">
      <c r="D3924" s="240" t="n">
        <v>3924</v>
      </c>
    </row>
    <row r="3925" customFormat="false" ht="15.75" hidden="false" customHeight="false" outlineLevel="0" collapsed="false">
      <c r="D3925" s="240" t="n">
        <v>3925</v>
      </c>
    </row>
    <row r="3926" customFormat="false" ht="15.75" hidden="false" customHeight="false" outlineLevel="0" collapsed="false">
      <c r="D3926" s="240" t="n">
        <v>3926</v>
      </c>
    </row>
    <row r="3927" customFormat="false" ht="15.75" hidden="false" customHeight="false" outlineLevel="0" collapsed="false">
      <c r="D3927" s="240" t="n">
        <v>3927</v>
      </c>
    </row>
    <row r="3928" customFormat="false" ht="15.75" hidden="false" customHeight="false" outlineLevel="0" collapsed="false">
      <c r="D3928" s="240" t="n">
        <v>3928</v>
      </c>
    </row>
    <row r="3929" customFormat="false" ht="15.75" hidden="false" customHeight="false" outlineLevel="0" collapsed="false">
      <c r="D3929" s="240" t="n">
        <v>3929</v>
      </c>
    </row>
    <row r="3930" customFormat="false" ht="15.75" hidden="false" customHeight="false" outlineLevel="0" collapsed="false">
      <c r="D3930" s="240" t="n">
        <v>3930</v>
      </c>
    </row>
    <row r="3931" customFormat="false" ht="15.75" hidden="false" customHeight="false" outlineLevel="0" collapsed="false">
      <c r="D3931" s="240" t="n">
        <v>3931</v>
      </c>
    </row>
    <row r="3932" customFormat="false" ht="15.75" hidden="false" customHeight="false" outlineLevel="0" collapsed="false">
      <c r="D3932" s="240" t="n">
        <v>3932</v>
      </c>
    </row>
    <row r="3933" customFormat="false" ht="15.75" hidden="false" customHeight="false" outlineLevel="0" collapsed="false">
      <c r="D3933" s="240" t="n">
        <v>3933</v>
      </c>
    </row>
    <row r="3934" customFormat="false" ht="15.75" hidden="false" customHeight="false" outlineLevel="0" collapsed="false">
      <c r="D3934" s="240" t="n">
        <v>3934</v>
      </c>
    </row>
    <row r="3935" customFormat="false" ht="15.75" hidden="false" customHeight="false" outlineLevel="0" collapsed="false">
      <c r="D3935" s="240" t="n">
        <v>3935</v>
      </c>
    </row>
    <row r="3936" customFormat="false" ht="15.75" hidden="false" customHeight="false" outlineLevel="0" collapsed="false">
      <c r="D3936" s="240" t="n">
        <v>3936</v>
      </c>
    </row>
    <row r="3937" customFormat="false" ht="15.75" hidden="false" customHeight="false" outlineLevel="0" collapsed="false">
      <c r="D3937" s="240" t="n">
        <v>3937</v>
      </c>
    </row>
    <row r="3938" customFormat="false" ht="15.75" hidden="false" customHeight="false" outlineLevel="0" collapsed="false">
      <c r="D3938" s="240" t="n">
        <v>3938</v>
      </c>
    </row>
    <row r="3939" customFormat="false" ht="15.75" hidden="false" customHeight="false" outlineLevel="0" collapsed="false">
      <c r="D3939" s="240" t="n">
        <v>3939</v>
      </c>
    </row>
    <row r="3940" customFormat="false" ht="15.75" hidden="false" customHeight="false" outlineLevel="0" collapsed="false">
      <c r="D3940" s="240" t="n">
        <v>3940</v>
      </c>
    </row>
    <row r="3941" customFormat="false" ht="15.75" hidden="false" customHeight="false" outlineLevel="0" collapsed="false">
      <c r="D3941" s="240" t="n">
        <v>3941</v>
      </c>
    </row>
    <row r="3942" customFormat="false" ht="15.75" hidden="false" customHeight="false" outlineLevel="0" collapsed="false">
      <c r="D3942" s="240" t="n">
        <v>3942</v>
      </c>
    </row>
    <row r="3943" customFormat="false" ht="15.75" hidden="false" customHeight="false" outlineLevel="0" collapsed="false">
      <c r="D3943" s="240" t="n">
        <v>3943</v>
      </c>
    </row>
    <row r="3944" customFormat="false" ht="15.75" hidden="false" customHeight="false" outlineLevel="0" collapsed="false">
      <c r="D3944" s="240" t="n">
        <v>3944</v>
      </c>
    </row>
    <row r="3945" customFormat="false" ht="15.75" hidden="false" customHeight="false" outlineLevel="0" collapsed="false">
      <c r="D3945" s="240" t="n">
        <v>3945</v>
      </c>
    </row>
    <row r="3946" customFormat="false" ht="15.75" hidden="false" customHeight="false" outlineLevel="0" collapsed="false">
      <c r="D3946" s="240" t="n">
        <v>3946</v>
      </c>
    </row>
    <row r="3947" customFormat="false" ht="15.75" hidden="false" customHeight="false" outlineLevel="0" collapsed="false">
      <c r="D3947" s="240" t="n">
        <v>3947</v>
      </c>
    </row>
    <row r="3948" customFormat="false" ht="15.75" hidden="false" customHeight="false" outlineLevel="0" collapsed="false">
      <c r="D3948" s="240" t="n">
        <v>3948</v>
      </c>
    </row>
    <row r="3949" customFormat="false" ht="15.75" hidden="false" customHeight="false" outlineLevel="0" collapsed="false">
      <c r="D3949" s="240" t="n">
        <v>3949</v>
      </c>
    </row>
    <row r="3950" customFormat="false" ht="15.75" hidden="false" customHeight="false" outlineLevel="0" collapsed="false">
      <c r="D3950" s="240" t="n">
        <v>3950</v>
      </c>
    </row>
    <row r="3951" customFormat="false" ht="15.75" hidden="false" customHeight="false" outlineLevel="0" collapsed="false">
      <c r="D3951" s="240" t="n">
        <v>3951</v>
      </c>
    </row>
    <row r="3952" customFormat="false" ht="15.75" hidden="false" customHeight="false" outlineLevel="0" collapsed="false">
      <c r="D3952" s="240" t="n">
        <v>3952</v>
      </c>
    </row>
    <row r="3953" customFormat="false" ht="15.75" hidden="false" customHeight="false" outlineLevel="0" collapsed="false">
      <c r="D3953" s="240" t="n">
        <v>3953</v>
      </c>
    </row>
    <row r="3954" customFormat="false" ht="15.75" hidden="false" customHeight="false" outlineLevel="0" collapsed="false">
      <c r="D3954" s="240" t="n">
        <v>3954</v>
      </c>
    </row>
    <row r="3955" customFormat="false" ht="15.75" hidden="false" customHeight="false" outlineLevel="0" collapsed="false">
      <c r="D3955" s="240" t="n">
        <v>3955</v>
      </c>
    </row>
    <row r="3956" customFormat="false" ht="15.75" hidden="false" customHeight="false" outlineLevel="0" collapsed="false">
      <c r="D3956" s="240" t="n">
        <v>3956</v>
      </c>
    </row>
    <row r="3957" customFormat="false" ht="15.75" hidden="false" customHeight="false" outlineLevel="0" collapsed="false">
      <c r="D3957" s="240" t="n">
        <v>3957</v>
      </c>
    </row>
    <row r="3958" customFormat="false" ht="15.75" hidden="false" customHeight="false" outlineLevel="0" collapsed="false">
      <c r="D3958" s="240" t="n">
        <v>3958</v>
      </c>
    </row>
    <row r="3959" customFormat="false" ht="15.75" hidden="false" customHeight="false" outlineLevel="0" collapsed="false">
      <c r="D3959" s="240" t="n">
        <v>3959</v>
      </c>
    </row>
    <row r="3960" customFormat="false" ht="15.75" hidden="false" customHeight="false" outlineLevel="0" collapsed="false">
      <c r="D3960" s="240" t="n">
        <v>3960</v>
      </c>
    </row>
    <row r="3961" customFormat="false" ht="15.75" hidden="false" customHeight="false" outlineLevel="0" collapsed="false">
      <c r="D3961" s="240" t="n">
        <v>3961</v>
      </c>
    </row>
    <row r="3962" customFormat="false" ht="15.75" hidden="false" customHeight="false" outlineLevel="0" collapsed="false">
      <c r="D3962" s="240" t="n">
        <v>3962</v>
      </c>
    </row>
    <row r="3963" customFormat="false" ht="15.75" hidden="false" customHeight="false" outlineLevel="0" collapsed="false">
      <c r="D3963" s="240" t="n">
        <v>3963</v>
      </c>
    </row>
    <row r="3964" customFormat="false" ht="15.75" hidden="false" customHeight="false" outlineLevel="0" collapsed="false">
      <c r="D3964" s="240" t="n">
        <v>3964</v>
      </c>
    </row>
    <row r="3965" customFormat="false" ht="15.75" hidden="false" customHeight="false" outlineLevel="0" collapsed="false">
      <c r="D3965" s="240" t="n">
        <v>3965</v>
      </c>
    </row>
    <row r="3966" customFormat="false" ht="15.75" hidden="false" customHeight="false" outlineLevel="0" collapsed="false">
      <c r="D3966" s="240" t="n">
        <v>3966</v>
      </c>
    </row>
    <row r="3967" customFormat="false" ht="15.75" hidden="false" customHeight="false" outlineLevel="0" collapsed="false">
      <c r="D3967" s="240" t="n">
        <v>3967</v>
      </c>
    </row>
    <row r="3968" customFormat="false" ht="15.75" hidden="false" customHeight="false" outlineLevel="0" collapsed="false">
      <c r="D3968" s="240" t="n">
        <v>3968</v>
      </c>
    </row>
    <row r="3969" customFormat="false" ht="15.75" hidden="false" customHeight="false" outlineLevel="0" collapsed="false">
      <c r="D3969" s="240" t="n">
        <v>3969</v>
      </c>
    </row>
    <row r="3970" customFormat="false" ht="15.75" hidden="false" customHeight="false" outlineLevel="0" collapsed="false">
      <c r="D3970" s="240" t="n">
        <v>3970</v>
      </c>
    </row>
    <row r="3971" customFormat="false" ht="15.75" hidden="false" customHeight="false" outlineLevel="0" collapsed="false">
      <c r="D3971" s="240" t="n">
        <v>3971</v>
      </c>
    </row>
    <row r="3972" customFormat="false" ht="15.75" hidden="false" customHeight="false" outlineLevel="0" collapsed="false">
      <c r="D3972" s="240" t="n">
        <v>3972</v>
      </c>
    </row>
    <row r="3973" customFormat="false" ht="15.75" hidden="false" customHeight="false" outlineLevel="0" collapsed="false">
      <c r="D3973" s="240" t="n">
        <v>3973</v>
      </c>
    </row>
    <row r="3974" customFormat="false" ht="15.75" hidden="false" customHeight="false" outlineLevel="0" collapsed="false">
      <c r="D3974" s="240" t="n">
        <v>3974</v>
      </c>
    </row>
    <row r="3975" customFormat="false" ht="15.75" hidden="false" customHeight="false" outlineLevel="0" collapsed="false">
      <c r="D3975" s="240" t="n">
        <v>3975</v>
      </c>
    </row>
    <row r="3976" customFormat="false" ht="15.75" hidden="false" customHeight="false" outlineLevel="0" collapsed="false">
      <c r="D3976" s="240" t="n">
        <v>3976</v>
      </c>
    </row>
    <row r="3977" customFormat="false" ht="15.75" hidden="false" customHeight="false" outlineLevel="0" collapsed="false">
      <c r="D3977" s="240" t="n">
        <v>3977</v>
      </c>
    </row>
    <row r="3978" customFormat="false" ht="15.75" hidden="false" customHeight="false" outlineLevel="0" collapsed="false">
      <c r="D3978" s="240" t="n">
        <v>3978</v>
      </c>
    </row>
    <row r="3979" customFormat="false" ht="15.75" hidden="false" customHeight="false" outlineLevel="0" collapsed="false">
      <c r="D3979" s="240" t="n">
        <v>3979</v>
      </c>
    </row>
    <row r="3980" customFormat="false" ht="15.75" hidden="false" customHeight="false" outlineLevel="0" collapsed="false">
      <c r="D3980" s="240" t="n">
        <v>3980</v>
      </c>
    </row>
    <row r="3981" customFormat="false" ht="15.75" hidden="false" customHeight="false" outlineLevel="0" collapsed="false">
      <c r="D3981" s="240" t="n">
        <v>3981</v>
      </c>
    </row>
    <row r="3982" customFormat="false" ht="15.75" hidden="false" customHeight="false" outlineLevel="0" collapsed="false">
      <c r="D3982" s="240" t="n">
        <v>3982</v>
      </c>
    </row>
    <row r="3983" customFormat="false" ht="15.75" hidden="false" customHeight="false" outlineLevel="0" collapsed="false">
      <c r="D3983" s="240" t="n">
        <v>3983</v>
      </c>
    </row>
    <row r="3984" customFormat="false" ht="15.75" hidden="false" customHeight="false" outlineLevel="0" collapsed="false">
      <c r="D3984" s="240" t="n">
        <v>3984</v>
      </c>
    </row>
    <row r="3985" customFormat="false" ht="15.75" hidden="false" customHeight="false" outlineLevel="0" collapsed="false">
      <c r="D3985" s="240" t="n">
        <v>3985</v>
      </c>
    </row>
    <row r="3986" customFormat="false" ht="15.75" hidden="false" customHeight="false" outlineLevel="0" collapsed="false">
      <c r="D3986" s="240" t="n">
        <v>3986</v>
      </c>
    </row>
    <row r="3987" customFormat="false" ht="15.75" hidden="false" customHeight="false" outlineLevel="0" collapsed="false">
      <c r="D3987" s="240" t="n">
        <v>3987</v>
      </c>
    </row>
    <row r="3988" customFormat="false" ht="15.75" hidden="false" customHeight="false" outlineLevel="0" collapsed="false">
      <c r="D3988" s="240" t="n">
        <v>3988</v>
      </c>
    </row>
    <row r="3989" customFormat="false" ht="15.75" hidden="false" customHeight="false" outlineLevel="0" collapsed="false">
      <c r="D3989" s="240" t="n">
        <v>3989</v>
      </c>
    </row>
    <row r="3990" customFormat="false" ht="15.75" hidden="false" customHeight="false" outlineLevel="0" collapsed="false">
      <c r="D3990" s="240" t="n">
        <v>3990</v>
      </c>
    </row>
    <row r="3991" customFormat="false" ht="15.75" hidden="false" customHeight="false" outlineLevel="0" collapsed="false">
      <c r="D3991" s="240" t="n">
        <v>3991</v>
      </c>
    </row>
    <row r="3992" customFormat="false" ht="15.75" hidden="false" customHeight="false" outlineLevel="0" collapsed="false">
      <c r="D3992" s="240" t="n">
        <v>3992</v>
      </c>
    </row>
    <row r="3993" customFormat="false" ht="15.75" hidden="false" customHeight="false" outlineLevel="0" collapsed="false">
      <c r="D3993" s="240" t="n">
        <v>3993</v>
      </c>
    </row>
    <row r="3994" customFormat="false" ht="15.75" hidden="false" customHeight="false" outlineLevel="0" collapsed="false">
      <c r="D3994" s="240" t="n">
        <v>3994</v>
      </c>
    </row>
    <row r="3995" customFormat="false" ht="15.75" hidden="false" customHeight="false" outlineLevel="0" collapsed="false">
      <c r="D3995" s="240" t="n">
        <v>3995</v>
      </c>
    </row>
    <row r="3996" customFormat="false" ht="15.75" hidden="false" customHeight="false" outlineLevel="0" collapsed="false">
      <c r="D3996" s="240" t="n">
        <v>3996</v>
      </c>
    </row>
    <row r="3997" customFormat="false" ht="15.75" hidden="false" customHeight="false" outlineLevel="0" collapsed="false">
      <c r="D3997" s="240" t="n">
        <v>3997</v>
      </c>
    </row>
    <row r="3998" customFormat="false" ht="15.75" hidden="false" customHeight="false" outlineLevel="0" collapsed="false">
      <c r="D3998" s="240" t="n">
        <v>3998</v>
      </c>
    </row>
    <row r="3999" customFormat="false" ht="15.75" hidden="false" customHeight="false" outlineLevel="0" collapsed="false">
      <c r="D3999" s="240" t="n">
        <v>3999</v>
      </c>
    </row>
    <row r="4000" customFormat="false" ht="15.75" hidden="false" customHeight="false" outlineLevel="0" collapsed="false">
      <c r="D4000" s="240" t="n">
        <v>4000</v>
      </c>
    </row>
    <row r="4001" customFormat="false" ht="15.75" hidden="false" customHeight="false" outlineLevel="0" collapsed="false">
      <c r="D4001" s="240" t="n">
        <v>4001</v>
      </c>
    </row>
    <row r="4002" customFormat="false" ht="15.75" hidden="false" customHeight="false" outlineLevel="0" collapsed="false">
      <c r="D4002" s="240" t="n">
        <v>4002</v>
      </c>
    </row>
    <row r="4003" customFormat="false" ht="15.75" hidden="false" customHeight="false" outlineLevel="0" collapsed="false">
      <c r="D4003" s="240" t="n">
        <v>4003</v>
      </c>
    </row>
    <row r="4004" customFormat="false" ht="15.75" hidden="false" customHeight="false" outlineLevel="0" collapsed="false">
      <c r="D4004" s="240" t="n">
        <v>4004</v>
      </c>
    </row>
    <row r="4005" customFormat="false" ht="15.75" hidden="false" customHeight="false" outlineLevel="0" collapsed="false">
      <c r="D4005" s="240" t="n">
        <v>4005</v>
      </c>
    </row>
    <row r="4006" customFormat="false" ht="15.75" hidden="false" customHeight="false" outlineLevel="0" collapsed="false">
      <c r="D4006" s="240" t="n">
        <v>4006</v>
      </c>
    </row>
    <row r="4007" customFormat="false" ht="15.75" hidden="false" customHeight="false" outlineLevel="0" collapsed="false">
      <c r="D4007" s="240" t="n">
        <v>4007</v>
      </c>
    </row>
    <row r="4008" customFormat="false" ht="15.75" hidden="false" customHeight="false" outlineLevel="0" collapsed="false">
      <c r="D4008" s="240" t="n">
        <v>4008</v>
      </c>
    </row>
    <row r="4009" customFormat="false" ht="15.75" hidden="false" customHeight="false" outlineLevel="0" collapsed="false">
      <c r="D4009" s="240" t="n">
        <v>4009</v>
      </c>
    </row>
    <row r="4010" customFormat="false" ht="15.75" hidden="false" customHeight="false" outlineLevel="0" collapsed="false">
      <c r="D4010" s="240" t="n">
        <v>4010</v>
      </c>
    </row>
    <row r="4011" customFormat="false" ht="15.75" hidden="false" customHeight="false" outlineLevel="0" collapsed="false">
      <c r="D4011" s="240" t="n">
        <v>4011</v>
      </c>
    </row>
    <row r="4012" customFormat="false" ht="15.75" hidden="false" customHeight="false" outlineLevel="0" collapsed="false">
      <c r="D4012" s="240" t="n">
        <v>4012</v>
      </c>
    </row>
    <row r="4013" customFormat="false" ht="15.75" hidden="false" customHeight="false" outlineLevel="0" collapsed="false">
      <c r="D4013" s="240" t="n">
        <v>4013</v>
      </c>
    </row>
    <row r="4014" customFormat="false" ht="15.75" hidden="false" customHeight="false" outlineLevel="0" collapsed="false">
      <c r="D4014" s="240" t="n">
        <v>4014</v>
      </c>
    </row>
    <row r="4015" customFormat="false" ht="15.75" hidden="false" customHeight="false" outlineLevel="0" collapsed="false">
      <c r="D4015" s="240" t="n">
        <v>4015</v>
      </c>
    </row>
    <row r="4016" customFormat="false" ht="15.75" hidden="false" customHeight="false" outlineLevel="0" collapsed="false">
      <c r="D4016" s="240" t="n">
        <v>4016</v>
      </c>
    </row>
    <row r="4017" customFormat="false" ht="15.75" hidden="false" customHeight="false" outlineLevel="0" collapsed="false">
      <c r="D4017" s="240" t="n">
        <v>4017</v>
      </c>
    </row>
    <row r="4018" customFormat="false" ht="15.75" hidden="false" customHeight="false" outlineLevel="0" collapsed="false">
      <c r="D4018" s="240" t="n">
        <v>4018</v>
      </c>
    </row>
    <row r="4019" customFormat="false" ht="15.75" hidden="false" customHeight="false" outlineLevel="0" collapsed="false">
      <c r="D4019" s="240" t="n">
        <v>4019</v>
      </c>
    </row>
    <row r="4020" customFormat="false" ht="15.75" hidden="false" customHeight="false" outlineLevel="0" collapsed="false">
      <c r="D4020" s="240" t="n">
        <v>4020</v>
      </c>
    </row>
    <row r="4021" customFormat="false" ht="15.75" hidden="false" customHeight="false" outlineLevel="0" collapsed="false">
      <c r="D4021" s="240" t="n">
        <v>4021</v>
      </c>
    </row>
    <row r="4022" customFormat="false" ht="15.75" hidden="false" customHeight="false" outlineLevel="0" collapsed="false">
      <c r="D4022" s="240" t="n">
        <v>4022</v>
      </c>
    </row>
    <row r="4023" customFormat="false" ht="15.75" hidden="false" customHeight="false" outlineLevel="0" collapsed="false">
      <c r="D4023" s="240" t="n">
        <v>4023</v>
      </c>
    </row>
    <row r="4024" customFormat="false" ht="15.75" hidden="false" customHeight="false" outlineLevel="0" collapsed="false">
      <c r="D4024" s="240" t="n">
        <v>4024</v>
      </c>
    </row>
    <row r="4025" customFormat="false" ht="15.75" hidden="false" customHeight="false" outlineLevel="0" collapsed="false">
      <c r="D4025" s="240" t="n">
        <v>4025</v>
      </c>
    </row>
    <row r="4026" customFormat="false" ht="15.75" hidden="false" customHeight="false" outlineLevel="0" collapsed="false">
      <c r="D4026" s="240" t="n">
        <v>4026</v>
      </c>
    </row>
    <row r="4027" customFormat="false" ht="15.75" hidden="false" customHeight="false" outlineLevel="0" collapsed="false">
      <c r="D4027" s="240" t="n">
        <v>4027</v>
      </c>
    </row>
    <row r="4028" customFormat="false" ht="15.75" hidden="false" customHeight="false" outlineLevel="0" collapsed="false">
      <c r="D4028" s="240" t="n">
        <v>4028</v>
      </c>
    </row>
    <row r="4029" customFormat="false" ht="15.75" hidden="false" customHeight="false" outlineLevel="0" collapsed="false">
      <c r="D4029" s="240" t="n">
        <v>4029</v>
      </c>
    </row>
    <row r="4030" customFormat="false" ht="15.75" hidden="false" customHeight="false" outlineLevel="0" collapsed="false">
      <c r="D4030" s="240" t="n">
        <v>4030</v>
      </c>
    </row>
    <row r="4031" customFormat="false" ht="15.75" hidden="false" customHeight="false" outlineLevel="0" collapsed="false">
      <c r="D4031" s="240" t="n">
        <v>4031</v>
      </c>
    </row>
    <row r="4032" customFormat="false" ht="15.75" hidden="false" customHeight="false" outlineLevel="0" collapsed="false">
      <c r="D4032" s="240" t="n">
        <v>4032</v>
      </c>
    </row>
    <row r="4033" customFormat="false" ht="15.75" hidden="false" customHeight="false" outlineLevel="0" collapsed="false">
      <c r="D4033" s="240" t="n">
        <v>4033</v>
      </c>
    </row>
    <row r="4034" customFormat="false" ht="15.75" hidden="false" customHeight="false" outlineLevel="0" collapsed="false">
      <c r="D4034" s="240" t="n">
        <v>4034</v>
      </c>
    </row>
    <row r="4035" customFormat="false" ht="15.75" hidden="false" customHeight="false" outlineLevel="0" collapsed="false">
      <c r="D4035" s="240" t="n">
        <v>4035</v>
      </c>
    </row>
    <row r="4036" customFormat="false" ht="15.75" hidden="false" customHeight="false" outlineLevel="0" collapsed="false">
      <c r="D4036" s="240" t="n">
        <v>4036</v>
      </c>
    </row>
    <row r="4037" customFormat="false" ht="15.75" hidden="false" customHeight="false" outlineLevel="0" collapsed="false">
      <c r="D4037" s="240" t="n">
        <v>4037</v>
      </c>
    </row>
    <row r="4038" customFormat="false" ht="15.75" hidden="false" customHeight="false" outlineLevel="0" collapsed="false">
      <c r="D4038" s="240" t="n">
        <v>4038</v>
      </c>
    </row>
    <row r="4039" customFormat="false" ht="15.75" hidden="false" customHeight="false" outlineLevel="0" collapsed="false">
      <c r="D4039" s="240" t="n">
        <v>4039</v>
      </c>
    </row>
    <row r="4040" customFormat="false" ht="15.75" hidden="false" customHeight="false" outlineLevel="0" collapsed="false">
      <c r="D4040" s="240" t="n">
        <v>4040</v>
      </c>
    </row>
    <row r="4041" customFormat="false" ht="15.75" hidden="false" customHeight="false" outlineLevel="0" collapsed="false">
      <c r="D4041" s="240" t="n">
        <v>4041</v>
      </c>
    </row>
    <row r="4042" customFormat="false" ht="15.75" hidden="false" customHeight="false" outlineLevel="0" collapsed="false">
      <c r="D4042" s="240" t="n">
        <v>4042</v>
      </c>
    </row>
    <row r="4043" customFormat="false" ht="15.75" hidden="false" customHeight="false" outlineLevel="0" collapsed="false">
      <c r="D4043" s="240" t="n">
        <v>4043</v>
      </c>
    </row>
    <row r="4044" customFormat="false" ht="15.75" hidden="false" customHeight="false" outlineLevel="0" collapsed="false">
      <c r="D4044" s="240" t="n">
        <v>4044</v>
      </c>
    </row>
    <row r="4045" customFormat="false" ht="15.75" hidden="false" customHeight="false" outlineLevel="0" collapsed="false">
      <c r="D4045" s="240" t="n">
        <v>4045</v>
      </c>
    </row>
    <row r="4046" customFormat="false" ht="15.75" hidden="false" customHeight="false" outlineLevel="0" collapsed="false">
      <c r="D4046" s="240" t="n">
        <v>4046</v>
      </c>
    </row>
    <row r="4047" customFormat="false" ht="15.75" hidden="false" customHeight="false" outlineLevel="0" collapsed="false">
      <c r="D4047" s="240" t="n">
        <v>4047</v>
      </c>
    </row>
    <row r="4048" customFormat="false" ht="15.75" hidden="false" customHeight="false" outlineLevel="0" collapsed="false">
      <c r="D4048" s="240" t="n">
        <v>4048</v>
      </c>
    </row>
    <row r="4049" customFormat="false" ht="15.75" hidden="false" customHeight="false" outlineLevel="0" collapsed="false">
      <c r="D4049" s="240" t="n">
        <v>4049</v>
      </c>
    </row>
    <row r="4050" customFormat="false" ht="15.75" hidden="false" customHeight="false" outlineLevel="0" collapsed="false">
      <c r="D4050" s="240" t="n">
        <v>4050</v>
      </c>
    </row>
    <row r="4051" customFormat="false" ht="15.75" hidden="false" customHeight="false" outlineLevel="0" collapsed="false">
      <c r="D4051" s="240" t="n">
        <v>4051</v>
      </c>
    </row>
    <row r="4052" customFormat="false" ht="15.75" hidden="false" customHeight="false" outlineLevel="0" collapsed="false">
      <c r="D4052" s="240" t="n">
        <v>4052</v>
      </c>
    </row>
    <row r="4053" customFormat="false" ht="15.75" hidden="false" customHeight="false" outlineLevel="0" collapsed="false">
      <c r="D4053" s="240" t="n">
        <v>4053</v>
      </c>
    </row>
    <row r="4054" customFormat="false" ht="15.75" hidden="false" customHeight="false" outlineLevel="0" collapsed="false">
      <c r="D4054" s="240" t="n">
        <v>4054</v>
      </c>
    </row>
    <row r="4055" customFormat="false" ht="15.75" hidden="false" customHeight="false" outlineLevel="0" collapsed="false">
      <c r="D4055" s="240" t="n">
        <v>4055</v>
      </c>
    </row>
    <row r="4056" customFormat="false" ht="15.75" hidden="false" customHeight="false" outlineLevel="0" collapsed="false">
      <c r="D4056" s="240" t="n">
        <v>4056</v>
      </c>
    </row>
    <row r="4057" customFormat="false" ht="15.75" hidden="false" customHeight="false" outlineLevel="0" collapsed="false">
      <c r="D4057" s="240" t="n">
        <v>4057</v>
      </c>
    </row>
    <row r="4058" customFormat="false" ht="15.75" hidden="false" customHeight="false" outlineLevel="0" collapsed="false">
      <c r="D4058" s="240" t="n">
        <v>4058</v>
      </c>
    </row>
    <row r="4059" customFormat="false" ht="15.75" hidden="false" customHeight="false" outlineLevel="0" collapsed="false">
      <c r="D4059" s="240" t="n">
        <v>4059</v>
      </c>
    </row>
    <row r="4060" customFormat="false" ht="15.75" hidden="false" customHeight="false" outlineLevel="0" collapsed="false">
      <c r="D4060" s="240" t="n">
        <v>4060</v>
      </c>
    </row>
    <row r="4061" customFormat="false" ht="15.75" hidden="false" customHeight="false" outlineLevel="0" collapsed="false">
      <c r="D4061" s="240" t="n">
        <v>4061</v>
      </c>
    </row>
    <row r="4062" customFormat="false" ht="15.75" hidden="false" customHeight="false" outlineLevel="0" collapsed="false">
      <c r="D4062" s="240" t="n">
        <v>4062</v>
      </c>
    </row>
    <row r="4063" customFormat="false" ht="15.75" hidden="false" customHeight="false" outlineLevel="0" collapsed="false">
      <c r="D4063" s="240" t="n">
        <v>4063</v>
      </c>
    </row>
    <row r="4064" customFormat="false" ht="15.75" hidden="false" customHeight="false" outlineLevel="0" collapsed="false">
      <c r="D4064" s="240" t="n">
        <v>4064</v>
      </c>
    </row>
    <row r="4065" customFormat="false" ht="15.75" hidden="false" customHeight="false" outlineLevel="0" collapsed="false">
      <c r="D4065" s="240" t="n">
        <v>4065</v>
      </c>
    </row>
    <row r="4066" customFormat="false" ht="15.75" hidden="false" customHeight="false" outlineLevel="0" collapsed="false">
      <c r="D4066" s="240" t="n">
        <v>4066</v>
      </c>
    </row>
    <row r="4067" customFormat="false" ht="15.75" hidden="false" customHeight="false" outlineLevel="0" collapsed="false">
      <c r="D4067" s="240" t="n">
        <v>4067</v>
      </c>
    </row>
    <row r="4068" customFormat="false" ht="15.75" hidden="false" customHeight="false" outlineLevel="0" collapsed="false">
      <c r="D4068" s="240" t="n">
        <v>4068</v>
      </c>
    </row>
    <row r="4069" customFormat="false" ht="15.75" hidden="false" customHeight="false" outlineLevel="0" collapsed="false">
      <c r="D4069" s="240" t="n">
        <v>4069</v>
      </c>
    </row>
    <row r="4070" customFormat="false" ht="15.75" hidden="false" customHeight="false" outlineLevel="0" collapsed="false">
      <c r="D4070" s="240" t="n">
        <v>4070</v>
      </c>
    </row>
    <row r="4071" customFormat="false" ht="15.75" hidden="false" customHeight="false" outlineLevel="0" collapsed="false">
      <c r="D4071" s="240" t="n">
        <v>4071</v>
      </c>
    </row>
    <row r="4072" customFormat="false" ht="15.75" hidden="false" customHeight="false" outlineLevel="0" collapsed="false">
      <c r="D4072" s="240" t="n">
        <v>4072</v>
      </c>
    </row>
    <row r="4073" customFormat="false" ht="15.75" hidden="false" customHeight="false" outlineLevel="0" collapsed="false">
      <c r="D4073" s="240" t="n">
        <v>4073</v>
      </c>
    </row>
    <row r="4074" customFormat="false" ht="15.75" hidden="false" customHeight="false" outlineLevel="0" collapsed="false">
      <c r="D4074" s="240" t="n">
        <v>4074</v>
      </c>
    </row>
    <row r="4075" customFormat="false" ht="15.75" hidden="false" customHeight="false" outlineLevel="0" collapsed="false">
      <c r="D4075" s="240" t="n">
        <v>4075</v>
      </c>
    </row>
    <row r="4076" customFormat="false" ht="15.75" hidden="false" customHeight="false" outlineLevel="0" collapsed="false">
      <c r="D4076" s="240" t="n">
        <v>4076</v>
      </c>
    </row>
    <row r="4077" customFormat="false" ht="15.75" hidden="false" customHeight="false" outlineLevel="0" collapsed="false">
      <c r="D4077" s="240" t="n">
        <v>4077</v>
      </c>
    </row>
    <row r="4078" customFormat="false" ht="15.75" hidden="false" customHeight="false" outlineLevel="0" collapsed="false">
      <c r="D4078" s="240" t="n">
        <v>4078</v>
      </c>
    </row>
    <row r="4079" customFormat="false" ht="15.75" hidden="false" customHeight="false" outlineLevel="0" collapsed="false">
      <c r="D4079" s="240" t="n">
        <v>4079</v>
      </c>
    </row>
    <row r="4080" customFormat="false" ht="15.75" hidden="false" customHeight="false" outlineLevel="0" collapsed="false">
      <c r="D4080" s="240" t="n">
        <v>4080</v>
      </c>
    </row>
    <row r="4081" customFormat="false" ht="15.75" hidden="false" customHeight="false" outlineLevel="0" collapsed="false">
      <c r="D4081" s="240" t="n">
        <v>4081</v>
      </c>
    </row>
    <row r="4082" customFormat="false" ht="15.75" hidden="false" customHeight="false" outlineLevel="0" collapsed="false">
      <c r="D4082" s="240" t="n">
        <v>4082</v>
      </c>
    </row>
    <row r="4083" customFormat="false" ht="15.75" hidden="false" customHeight="false" outlineLevel="0" collapsed="false">
      <c r="D4083" s="240" t="n">
        <v>4083</v>
      </c>
    </row>
    <row r="4084" customFormat="false" ht="15.75" hidden="false" customHeight="false" outlineLevel="0" collapsed="false">
      <c r="D4084" s="240" t="n">
        <v>4084</v>
      </c>
    </row>
    <row r="4085" customFormat="false" ht="15.75" hidden="false" customHeight="false" outlineLevel="0" collapsed="false">
      <c r="D4085" s="240" t="n">
        <v>4085</v>
      </c>
    </row>
    <row r="4086" customFormat="false" ht="15.75" hidden="false" customHeight="false" outlineLevel="0" collapsed="false">
      <c r="D4086" s="240" t="n">
        <v>4086</v>
      </c>
    </row>
    <row r="4087" customFormat="false" ht="15.75" hidden="false" customHeight="false" outlineLevel="0" collapsed="false">
      <c r="D4087" s="240" t="n">
        <v>4087</v>
      </c>
    </row>
    <row r="4088" customFormat="false" ht="15.75" hidden="false" customHeight="false" outlineLevel="0" collapsed="false">
      <c r="D4088" s="240" t="n">
        <v>4088</v>
      </c>
    </row>
    <row r="4089" customFormat="false" ht="15.75" hidden="false" customHeight="false" outlineLevel="0" collapsed="false">
      <c r="D4089" s="240" t="n">
        <v>4089</v>
      </c>
    </row>
    <row r="4090" customFormat="false" ht="15.75" hidden="false" customHeight="false" outlineLevel="0" collapsed="false">
      <c r="D4090" s="240" t="n">
        <v>4090</v>
      </c>
    </row>
    <row r="4091" customFormat="false" ht="15.75" hidden="false" customHeight="false" outlineLevel="0" collapsed="false">
      <c r="D4091" s="240" t="n">
        <v>4091</v>
      </c>
    </row>
    <row r="4092" customFormat="false" ht="15.75" hidden="false" customHeight="false" outlineLevel="0" collapsed="false">
      <c r="D4092" s="240" t="n">
        <v>4092</v>
      </c>
    </row>
    <row r="4093" customFormat="false" ht="15.75" hidden="false" customHeight="false" outlineLevel="0" collapsed="false">
      <c r="D4093" s="240" t="n">
        <v>4093</v>
      </c>
    </row>
    <row r="4094" customFormat="false" ht="15.75" hidden="false" customHeight="false" outlineLevel="0" collapsed="false">
      <c r="D4094" s="240" t="n">
        <v>4094</v>
      </c>
    </row>
    <row r="4095" customFormat="false" ht="15.75" hidden="false" customHeight="false" outlineLevel="0" collapsed="false">
      <c r="D4095" s="240" t="n">
        <v>4095</v>
      </c>
    </row>
    <row r="4096" customFormat="false" ht="15.75" hidden="false" customHeight="false" outlineLevel="0" collapsed="false">
      <c r="D4096" s="240" t="n">
        <v>4096</v>
      </c>
    </row>
    <row r="4097" customFormat="false" ht="15.75" hidden="false" customHeight="false" outlineLevel="0" collapsed="false">
      <c r="D4097" s="240" t="n">
        <v>4097</v>
      </c>
    </row>
    <row r="4098" customFormat="false" ht="15.75" hidden="false" customHeight="false" outlineLevel="0" collapsed="false">
      <c r="D4098" s="240" t="n">
        <v>4098</v>
      </c>
    </row>
    <row r="4099" customFormat="false" ht="15.75" hidden="false" customHeight="false" outlineLevel="0" collapsed="false">
      <c r="D4099" s="240" t="n">
        <v>4099</v>
      </c>
    </row>
    <row r="4100" customFormat="false" ht="15.75" hidden="false" customHeight="false" outlineLevel="0" collapsed="false">
      <c r="D4100" s="240" t="n">
        <v>4100</v>
      </c>
    </row>
    <row r="4101" customFormat="false" ht="15.75" hidden="false" customHeight="false" outlineLevel="0" collapsed="false">
      <c r="D4101" s="240" t="n">
        <v>4101</v>
      </c>
    </row>
    <row r="4102" customFormat="false" ht="15.75" hidden="false" customHeight="false" outlineLevel="0" collapsed="false">
      <c r="D4102" s="240" t="n">
        <v>4102</v>
      </c>
    </row>
    <row r="4103" customFormat="false" ht="15.75" hidden="false" customHeight="false" outlineLevel="0" collapsed="false">
      <c r="D4103" s="240" t="n">
        <v>4103</v>
      </c>
    </row>
    <row r="4104" customFormat="false" ht="15.75" hidden="false" customHeight="false" outlineLevel="0" collapsed="false">
      <c r="D4104" s="240" t="n">
        <v>4104</v>
      </c>
    </row>
    <row r="4105" customFormat="false" ht="15.75" hidden="false" customHeight="false" outlineLevel="0" collapsed="false">
      <c r="D4105" s="240" t="n">
        <v>4105</v>
      </c>
    </row>
    <row r="4106" customFormat="false" ht="15.75" hidden="false" customHeight="false" outlineLevel="0" collapsed="false">
      <c r="D4106" s="240" t="n">
        <v>4106</v>
      </c>
    </row>
    <row r="4107" customFormat="false" ht="15.75" hidden="false" customHeight="false" outlineLevel="0" collapsed="false">
      <c r="D4107" s="240" t="n">
        <v>4107</v>
      </c>
    </row>
    <row r="4108" customFormat="false" ht="15.75" hidden="false" customHeight="false" outlineLevel="0" collapsed="false">
      <c r="D4108" s="240" t="n">
        <v>4108</v>
      </c>
    </row>
    <row r="4109" customFormat="false" ht="15.75" hidden="false" customHeight="false" outlineLevel="0" collapsed="false">
      <c r="D4109" s="240" t="n">
        <v>4109</v>
      </c>
    </row>
    <row r="4110" customFormat="false" ht="15.75" hidden="false" customHeight="false" outlineLevel="0" collapsed="false">
      <c r="D4110" s="240" t="n">
        <v>4110</v>
      </c>
    </row>
    <row r="4111" customFormat="false" ht="15.75" hidden="false" customHeight="false" outlineLevel="0" collapsed="false">
      <c r="D4111" s="240" t="n">
        <v>4111</v>
      </c>
    </row>
    <row r="4112" customFormat="false" ht="15.75" hidden="false" customHeight="false" outlineLevel="0" collapsed="false">
      <c r="D4112" s="240" t="n">
        <v>4112</v>
      </c>
    </row>
    <row r="4113" customFormat="false" ht="15.75" hidden="false" customHeight="false" outlineLevel="0" collapsed="false">
      <c r="D4113" s="240" t="n">
        <v>4113</v>
      </c>
    </row>
    <row r="4114" customFormat="false" ht="15.75" hidden="false" customHeight="false" outlineLevel="0" collapsed="false">
      <c r="D4114" s="240" t="n">
        <v>4114</v>
      </c>
    </row>
    <row r="4115" customFormat="false" ht="15.75" hidden="false" customHeight="false" outlineLevel="0" collapsed="false">
      <c r="D4115" s="240" t="n">
        <v>4115</v>
      </c>
    </row>
    <row r="4116" customFormat="false" ht="15.75" hidden="false" customHeight="false" outlineLevel="0" collapsed="false">
      <c r="D4116" s="240" t="n">
        <v>4116</v>
      </c>
    </row>
    <row r="4117" customFormat="false" ht="15.75" hidden="false" customHeight="false" outlineLevel="0" collapsed="false">
      <c r="D4117" s="240" t="n">
        <v>4117</v>
      </c>
    </row>
    <row r="4118" customFormat="false" ht="15.75" hidden="false" customHeight="false" outlineLevel="0" collapsed="false">
      <c r="D4118" s="240" t="n">
        <v>4118</v>
      </c>
    </row>
    <row r="4119" customFormat="false" ht="15.75" hidden="false" customHeight="false" outlineLevel="0" collapsed="false">
      <c r="D4119" s="240" t="n">
        <v>4119</v>
      </c>
    </row>
    <row r="4120" customFormat="false" ht="15.75" hidden="false" customHeight="false" outlineLevel="0" collapsed="false">
      <c r="D4120" s="240" t="n">
        <v>4120</v>
      </c>
    </row>
    <row r="4121" customFormat="false" ht="15.75" hidden="false" customHeight="false" outlineLevel="0" collapsed="false">
      <c r="D4121" s="240" t="n">
        <v>4121</v>
      </c>
    </row>
    <row r="4122" customFormat="false" ht="15.75" hidden="false" customHeight="false" outlineLevel="0" collapsed="false">
      <c r="D4122" s="240" t="n">
        <v>4122</v>
      </c>
    </row>
    <row r="4123" customFormat="false" ht="15.75" hidden="false" customHeight="false" outlineLevel="0" collapsed="false">
      <c r="D4123" s="240" t="n">
        <v>4123</v>
      </c>
    </row>
    <row r="4124" customFormat="false" ht="15.75" hidden="false" customHeight="false" outlineLevel="0" collapsed="false">
      <c r="D4124" s="240" t="n">
        <v>4124</v>
      </c>
    </row>
    <row r="4125" customFormat="false" ht="15.75" hidden="false" customHeight="false" outlineLevel="0" collapsed="false">
      <c r="D4125" s="240" t="n">
        <v>4125</v>
      </c>
    </row>
    <row r="4126" customFormat="false" ht="15.75" hidden="false" customHeight="false" outlineLevel="0" collapsed="false">
      <c r="D4126" s="240" t="n">
        <v>4126</v>
      </c>
    </row>
    <row r="4127" customFormat="false" ht="15.75" hidden="false" customHeight="false" outlineLevel="0" collapsed="false">
      <c r="D4127" s="240" t="n">
        <v>4127</v>
      </c>
    </row>
    <row r="4128" customFormat="false" ht="15.75" hidden="false" customHeight="false" outlineLevel="0" collapsed="false">
      <c r="D4128" s="240" t="n">
        <v>4128</v>
      </c>
    </row>
    <row r="4129" customFormat="false" ht="15.75" hidden="false" customHeight="false" outlineLevel="0" collapsed="false">
      <c r="D4129" s="240" t="n">
        <v>4129</v>
      </c>
    </row>
    <row r="4130" customFormat="false" ht="15.75" hidden="false" customHeight="false" outlineLevel="0" collapsed="false">
      <c r="D4130" s="240" t="n">
        <v>4130</v>
      </c>
    </row>
    <row r="4131" customFormat="false" ht="15.75" hidden="false" customHeight="false" outlineLevel="0" collapsed="false">
      <c r="D4131" s="240" t="n">
        <v>4131</v>
      </c>
    </row>
    <row r="4132" customFormat="false" ht="15.75" hidden="false" customHeight="false" outlineLevel="0" collapsed="false">
      <c r="D4132" s="240" t="n">
        <v>4132</v>
      </c>
    </row>
    <row r="4133" customFormat="false" ht="15.75" hidden="false" customHeight="false" outlineLevel="0" collapsed="false">
      <c r="D4133" s="240" t="n">
        <v>4133</v>
      </c>
    </row>
    <row r="4134" customFormat="false" ht="15.75" hidden="false" customHeight="false" outlineLevel="0" collapsed="false">
      <c r="D4134" s="240" t="n">
        <v>4134</v>
      </c>
    </row>
    <row r="4135" customFormat="false" ht="15.75" hidden="false" customHeight="false" outlineLevel="0" collapsed="false">
      <c r="D4135" s="240" t="n">
        <v>4135</v>
      </c>
    </row>
    <row r="4136" customFormat="false" ht="15.75" hidden="false" customHeight="false" outlineLevel="0" collapsed="false">
      <c r="D4136" s="240" t="n">
        <v>4136</v>
      </c>
    </row>
    <row r="4137" customFormat="false" ht="15.75" hidden="false" customHeight="false" outlineLevel="0" collapsed="false">
      <c r="D4137" s="240" t="n">
        <v>4137</v>
      </c>
    </row>
    <row r="4138" customFormat="false" ht="15.75" hidden="false" customHeight="false" outlineLevel="0" collapsed="false">
      <c r="D4138" s="240" t="n">
        <v>4138</v>
      </c>
    </row>
    <row r="4139" customFormat="false" ht="15.75" hidden="false" customHeight="false" outlineLevel="0" collapsed="false">
      <c r="D4139" s="240" t="n">
        <v>4139</v>
      </c>
    </row>
    <row r="4140" customFormat="false" ht="15.75" hidden="false" customHeight="false" outlineLevel="0" collapsed="false">
      <c r="D4140" s="240" t="n">
        <v>4140</v>
      </c>
    </row>
    <row r="4141" customFormat="false" ht="15.75" hidden="false" customHeight="false" outlineLevel="0" collapsed="false">
      <c r="D4141" s="240" t="n">
        <v>4141</v>
      </c>
    </row>
    <row r="4142" customFormat="false" ht="15.75" hidden="false" customHeight="false" outlineLevel="0" collapsed="false">
      <c r="D4142" s="240" t="n">
        <v>4142</v>
      </c>
    </row>
    <row r="4143" customFormat="false" ht="15.75" hidden="false" customHeight="false" outlineLevel="0" collapsed="false">
      <c r="D4143" s="240" t="n">
        <v>4143</v>
      </c>
    </row>
    <row r="4144" customFormat="false" ht="15.75" hidden="false" customHeight="false" outlineLevel="0" collapsed="false">
      <c r="D4144" s="240" t="n">
        <v>4144</v>
      </c>
    </row>
    <row r="4145" customFormat="false" ht="15.75" hidden="false" customHeight="false" outlineLevel="0" collapsed="false">
      <c r="D4145" s="240" t="n">
        <v>4145</v>
      </c>
    </row>
    <row r="4146" customFormat="false" ht="15.75" hidden="false" customHeight="false" outlineLevel="0" collapsed="false">
      <c r="D4146" s="240" t="n">
        <v>4146</v>
      </c>
    </row>
    <row r="4147" customFormat="false" ht="15.75" hidden="false" customHeight="false" outlineLevel="0" collapsed="false">
      <c r="D4147" s="240" t="n">
        <v>4147</v>
      </c>
    </row>
    <row r="4148" customFormat="false" ht="15.75" hidden="false" customHeight="false" outlineLevel="0" collapsed="false">
      <c r="D4148" s="240" t="n">
        <v>4148</v>
      </c>
    </row>
    <row r="4149" customFormat="false" ht="15.75" hidden="false" customHeight="false" outlineLevel="0" collapsed="false">
      <c r="D4149" s="240" t="n">
        <v>4149</v>
      </c>
    </row>
    <row r="4150" customFormat="false" ht="15.75" hidden="false" customHeight="false" outlineLevel="0" collapsed="false">
      <c r="D4150" s="240" t="n">
        <v>4150</v>
      </c>
    </row>
    <row r="4151" customFormat="false" ht="15.75" hidden="false" customHeight="false" outlineLevel="0" collapsed="false">
      <c r="D4151" s="240" t="n">
        <v>4151</v>
      </c>
    </row>
    <row r="4152" customFormat="false" ht="15.75" hidden="false" customHeight="false" outlineLevel="0" collapsed="false">
      <c r="D4152" s="240" t="n">
        <v>4152</v>
      </c>
    </row>
    <row r="4153" customFormat="false" ht="15.75" hidden="false" customHeight="false" outlineLevel="0" collapsed="false">
      <c r="D4153" s="240" t="n">
        <v>4153</v>
      </c>
    </row>
    <row r="4154" customFormat="false" ht="15.75" hidden="false" customHeight="false" outlineLevel="0" collapsed="false">
      <c r="D4154" s="240" t="n">
        <v>4154</v>
      </c>
    </row>
    <row r="4155" customFormat="false" ht="15.75" hidden="false" customHeight="false" outlineLevel="0" collapsed="false">
      <c r="D4155" s="240" t="n">
        <v>4155</v>
      </c>
    </row>
    <row r="4156" customFormat="false" ht="15.75" hidden="false" customHeight="false" outlineLevel="0" collapsed="false">
      <c r="D4156" s="240" t="n">
        <v>4156</v>
      </c>
    </row>
    <row r="4157" customFormat="false" ht="15.75" hidden="false" customHeight="false" outlineLevel="0" collapsed="false">
      <c r="D4157" s="240" t="n">
        <v>4157</v>
      </c>
    </row>
    <row r="4158" customFormat="false" ht="15.75" hidden="false" customHeight="false" outlineLevel="0" collapsed="false">
      <c r="D4158" s="240" t="n">
        <v>4158</v>
      </c>
    </row>
    <row r="4159" customFormat="false" ht="15.75" hidden="false" customHeight="false" outlineLevel="0" collapsed="false">
      <c r="D4159" s="240" t="n">
        <v>4159</v>
      </c>
    </row>
    <row r="4160" customFormat="false" ht="15.75" hidden="false" customHeight="false" outlineLevel="0" collapsed="false">
      <c r="D4160" s="240" t="n">
        <v>4160</v>
      </c>
    </row>
    <row r="4161" customFormat="false" ht="15.75" hidden="false" customHeight="false" outlineLevel="0" collapsed="false">
      <c r="D4161" s="240" t="n">
        <v>4161</v>
      </c>
    </row>
    <row r="4162" customFormat="false" ht="15.75" hidden="false" customHeight="false" outlineLevel="0" collapsed="false">
      <c r="D4162" s="240" t="n">
        <v>4162</v>
      </c>
    </row>
    <row r="4163" customFormat="false" ht="15.75" hidden="false" customHeight="false" outlineLevel="0" collapsed="false">
      <c r="D4163" s="240" t="n">
        <v>4163</v>
      </c>
    </row>
    <row r="4164" customFormat="false" ht="15.75" hidden="false" customHeight="false" outlineLevel="0" collapsed="false">
      <c r="D4164" s="240" t="n">
        <v>4164</v>
      </c>
    </row>
    <row r="4165" customFormat="false" ht="15.75" hidden="false" customHeight="false" outlineLevel="0" collapsed="false">
      <c r="D4165" s="240" t="n">
        <v>4165</v>
      </c>
    </row>
    <row r="4166" customFormat="false" ht="15.75" hidden="false" customHeight="false" outlineLevel="0" collapsed="false">
      <c r="D4166" s="240" t="n">
        <v>4166</v>
      </c>
    </row>
    <row r="4167" customFormat="false" ht="15.75" hidden="false" customHeight="false" outlineLevel="0" collapsed="false">
      <c r="D4167" s="240" t="n">
        <v>4167</v>
      </c>
    </row>
    <row r="4168" customFormat="false" ht="15.75" hidden="false" customHeight="false" outlineLevel="0" collapsed="false">
      <c r="D4168" s="240" t="n">
        <v>4168</v>
      </c>
    </row>
    <row r="4169" customFormat="false" ht="15.75" hidden="false" customHeight="false" outlineLevel="0" collapsed="false">
      <c r="D4169" s="240" t="n">
        <v>4169</v>
      </c>
    </row>
    <row r="4170" customFormat="false" ht="15.75" hidden="false" customHeight="false" outlineLevel="0" collapsed="false">
      <c r="D4170" s="240" t="n">
        <v>4170</v>
      </c>
    </row>
    <row r="4171" customFormat="false" ht="15.75" hidden="false" customHeight="false" outlineLevel="0" collapsed="false">
      <c r="D4171" s="240" t="n">
        <v>4171</v>
      </c>
    </row>
    <row r="4172" customFormat="false" ht="15.75" hidden="false" customHeight="false" outlineLevel="0" collapsed="false">
      <c r="D4172" s="240" t="n">
        <v>4172</v>
      </c>
    </row>
    <row r="4173" customFormat="false" ht="15.75" hidden="false" customHeight="false" outlineLevel="0" collapsed="false">
      <c r="D4173" s="240" t="n">
        <v>4173</v>
      </c>
    </row>
    <row r="4174" customFormat="false" ht="15.75" hidden="false" customHeight="false" outlineLevel="0" collapsed="false">
      <c r="D4174" s="240" t="n">
        <v>4174</v>
      </c>
    </row>
    <row r="4175" customFormat="false" ht="15.75" hidden="false" customHeight="false" outlineLevel="0" collapsed="false">
      <c r="D4175" s="240" t="n">
        <v>4175</v>
      </c>
    </row>
    <row r="4176" customFormat="false" ht="15.75" hidden="false" customHeight="false" outlineLevel="0" collapsed="false">
      <c r="D4176" s="240" t="n">
        <v>4176</v>
      </c>
    </row>
    <row r="4177" customFormat="false" ht="15.75" hidden="false" customHeight="false" outlineLevel="0" collapsed="false">
      <c r="D4177" s="240" t="n">
        <v>4177</v>
      </c>
    </row>
    <row r="4178" customFormat="false" ht="15.75" hidden="false" customHeight="false" outlineLevel="0" collapsed="false">
      <c r="D4178" s="240" t="n">
        <v>4178</v>
      </c>
    </row>
    <row r="4179" customFormat="false" ht="15.75" hidden="false" customHeight="false" outlineLevel="0" collapsed="false">
      <c r="D4179" s="240" t="n">
        <v>4179</v>
      </c>
    </row>
    <row r="4180" customFormat="false" ht="15.75" hidden="false" customHeight="false" outlineLevel="0" collapsed="false">
      <c r="D4180" s="240" t="n">
        <v>4180</v>
      </c>
    </row>
    <row r="4181" customFormat="false" ht="15.75" hidden="false" customHeight="false" outlineLevel="0" collapsed="false">
      <c r="D4181" s="240" t="n">
        <v>4181</v>
      </c>
    </row>
    <row r="4182" customFormat="false" ht="15.75" hidden="false" customHeight="false" outlineLevel="0" collapsed="false">
      <c r="D4182" s="240" t="n">
        <v>4182</v>
      </c>
    </row>
    <row r="4183" customFormat="false" ht="15.75" hidden="false" customHeight="false" outlineLevel="0" collapsed="false">
      <c r="D4183" s="240" t="n">
        <v>4183</v>
      </c>
    </row>
    <row r="4184" customFormat="false" ht="15.75" hidden="false" customHeight="false" outlineLevel="0" collapsed="false">
      <c r="D4184" s="240" t="n">
        <v>4184</v>
      </c>
    </row>
    <row r="4185" customFormat="false" ht="15.75" hidden="false" customHeight="false" outlineLevel="0" collapsed="false">
      <c r="D4185" s="240" t="n">
        <v>4185</v>
      </c>
    </row>
    <row r="4186" customFormat="false" ht="15.75" hidden="false" customHeight="false" outlineLevel="0" collapsed="false">
      <c r="D4186" s="240" t="n">
        <v>4186</v>
      </c>
    </row>
    <row r="4187" customFormat="false" ht="15.75" hidden="false" customHeight="false" outlineLevel="0" collapsed="false">
      <c r="D4187" s="240" t="n">
        <v>4187</v>
      </c>
    </row>
    <row r="4188" customFormat="false" ht="15.75" hidden="false" customHeight="false" outlineLevel="0" collapsed="false">
      <c r="D4188" s="240" t="n">
        <v>4188</v>
      </c>
    </row>
    <row r="4189" customFormat="false" ht="15.75" hidden="false" customHeight="false" outlineLevel="0" collapsed="false">
      <c r="D4189" s="240" t="n">
        <v>4189</v>
      </c>
    </row>
    <row r="4190" customFormat="false" ht="15.75" hidden="false" customHeight="false" outlineLevel="0" collapsed="false">
      <c r="D4190" s="240" t="n">
        <v>4190</v>
      </c>
    </row>
    <row r="4191" customFormat="false" ht="15.75" hidden="false" customHeight="false" outlineLevel="0" collapsed="false">
      <c r="D4191" s="240" t="n">
        <v>4191</v>
      </c>
    </row>
    <row r="4192" customFormat="false" ht="15.75" hidden="false" customHeight="false" outlineLevel="0" collapsed="false">
      <c r="D4192" s="240" t="n">
        <v>4192</v>
      </c>
    </row>
    <row r="4193" customFormat="false" ht="15.75" hidden="false" customHeight="false" outlineLevel="0" collapsed="false">
      <c r="D4193" s="240" t="n">
        <v>4193</v>
      </c>
    </row>
    <row r="4194" customFormat="false" ht="15.75" hidden="false" customHeight="false" outlineLevel="0" collapsed="false">
      <c r="D4194" s="240" t="n">
        <v>4194</v>
      </c>
    </row>
    <row r="4195" customFormat="false" ht="15.75" hidden="false" customHeight="false" outlineLevel="0" collapsed="false">
      <c r="D4195" s="240" t="n">
        <v>4195</v>
      </c>
    </row>
    <row r="4196" customFormat="false" ht="15.75" hidden="false" customHeight="false" outlineLevel="0" collapsed="false">
      <c r="D4196" s="240" t="n">
        <v>4196</v>
      </c>
    </row>
    <row r="4197" customFormat="false" ht="15.75" hidden="false" customHeight="false" outlineLevel="0" collapsed="false">
      <c r="D4197" s="240" t="n">
        <v>4197</v>
      </c>
    </row>
    <row r="4198" customFormat="false" ht="15.75" hidden="false" customHeight="false" outlineLevel="0" collapsed="false">
      <c r="D4198" s="240" t="n">
        <v>4198</v>
      </c>
    </row>
    <row r="4199" customFormat="false" ht="15.75" hidden="false" customHeight="false" outlineLevel="0" collapsed="false">
      <c r="D4199" s="240" t="n">
        <v>4199</v>
      </c>
    </row>
    <row r="4200" customFormat="false" ht="15.75" hidden="false" customHeight="false" outlineLevel="0" collapsed="false">
      <c r="D4200" s="240" t="n">
        <v>4200</v>
      </c>
    </row>
    <row r="4201" customFormat="false" ht="15.75" hidden="false" customHeight="false" outlineLevel="0" collapsed="false">
      <c r="D4201" s="240" t="n">
        <v>4201</v>
      </c>
    </row>
    <row r="4202" customFormat="false" ht="15.75" hidden="false" customHeight="false" outlineLevel="0" collapsed="false">
      <c r="D4202" s="240" t="n">
        <v>4202</v>
      </c>
    </row>
    <row r="4203" customFormat="false" ht="15.75" hidden="false" customHeight="false" outlineLevel="0" collapsed="false">
      <c r="D4203" s="240" t="n">
        <v>4203</v>
      </c>
    </row>
    <row r="4204" customFormat="false" ht="15.75" hidden="false" customHeight="false" outlineLevel="0" collapsed="false">
      <c r="D4204" s="240" t="n">
        <v>4204</v>
      </c>
    </row>
    <row r="4205" customFormat="false" ht="15.75" hidden="false" customHeight="false" outlineLevel="0" collapsed="false">
      <c r="D4205" s="240" t="n">
        <v>4205</v>
      </c>
    </row>
    <row r="4206" customFormat="false" ht="15.75" hidden="false" customHeight="false" outlineLevel="0" collapsed="false">
      <c r="D4206" s="240" t="n">
        <v>4206</v>
      </c>
    </row>
    <row r="4207" customFormat="false" ht="15.75" hidden="false" customHeight="false" outlineLevel="0" collapsed="false">
      <c r="D4207" s="240" t="n">
        <v>4207</v>
      </c>
    </row>
    <row r="4208" customFormat="false" ht="15.75" hidden="false" customHeight="false" outlineLevel="0" collapsed="false">
      <c r="D4208" s="240" t="n">
        <v>4208</v>
      </c>
    </row>
    <row r="4209" customFormat="false" ht="15.75" hidden="false" customHeight="false" outlineLevel="0" collapsed="false">
      <c r="D4209" s="240" t="n">
        <v>4209</v>
      </c>
    </row>
    <row r="4210" customFormat="false" ht="15.75" hidden="false" customHeight="false" outlineLevel="0" collapsed="false">
      <c r="D4210" s="240" t="n">
        <v>4210</v>
      </c>
    </row>
    <row r="4211" customFormat="false" ht="15.75" hidden="false" customHeight="false" outlineLevel="0" collapsed="false">
      <c r="D4211" s="240" t="n">
        <v>4211</v>
      </c>
    </row>
    <row r="4212" customFormat="false" ht="15.75" hidden="false" customHeight="false" outlineLevel="0" collapsed="false">
      <c r="D4212" s="240" t="n">
        <v>4212</v>
      </c>
    </row>
    <row r="4213" customFormat="false" ht="15.75" hidden="false" customHeight="false" outlineLevel="0" collapsed="false">
      <c r="D4213" s="240" t="n">
        <v>4213</v>
      </c>
    </row>
    <row r="4214" customFormat="false" ht="15.75" hidden="false" customHeight="false" outlineLevel="0" collapsed="false">
      <c r="D4214" s="240" t="n">
        <v>4214</v>
      </c>
    </row>
    <row r="4215" customFormat="false" ht="15.75" hidden="false" customHeight="false" outlineLevel="0" collapsed="false">
      <c r="D4215" s="240" t="n">
        <v>4215</v>
      </c>
    </row>
    <row r="4216" customFormat="false" ht="15.75" hidden="false" customHeight="false" outlineLevel="0" collapsed="false">
      <c r="D4216" s="240" t="n">
        <v>4216</v>
      </c>
    </row>
    <row r="4217" customFormat="false" ht="15.75" hidden="false" customHeight="false" outlineLevel="0" collapsed="false">
      <c r="D4217" s="240" t="n">
        <v>4217</v>
      </c>
    </row>
    <row r="4218" customFormat="false" ht="15.75" hidden="false" customHeight="false" outlineLevel="0" collapsed="false">
      <c r="D4218" s="240" t="n">
        <v>4218</v>
      </c>
    </row>
    <row r="4219" customFormat="false" ht="15.75" hidden="false" customHeight="false" outlineLevel="0" collapsed="false">
      <c r="D4219" s="240" t="n">
        <v>4219</v>
      </c>
    </row>
    <row r="4220" customFormat="false" ht="15.75" hidden="false" customHeight="false" outlineLevel="0" collapsed="false">
      <c r="D4220" s="240" t="n">
        <v>4220</v>
      </c>
    </row>
    <row r="4221" customFormat="false" ht="15.75" hidden="false" customHeight="false" outlineLevel="0" collapsed="false">
      <c r="D4221" s="240" t="n">
        <v>4221</v>
      </c>
    </row>
    <row r="4222" customFormat="false" ht="15.75" hidden="false" customHeight="false" outlineLevel="0" collapsed="false">
      <c r="D4222" s="240" t="n">
        <v>4222</v>
      </c>
    </row>
    <row r="4223" customFormat="false" ht="15.75" hidden="false" customHeight="false" outlineLevel="0" collapsed="false">
      <c r="D4223" s="240" t="n">
        <v>4223</v>
      </c>
    </row>
    <row r="4224" customFormat="false" ht="15.75" hidden="false" customHeight="false" outlineLevel="0" collapsed="false">
      <c r="D4224" s="240" t="n">
        <v>4224</v>
      </c>
    </row>
    <row r="4225" customFormat="false" ht="15.75" hidden="false" customHeight="false" outlineLevel="0" collapsed="false">
      <c r="D4225" s="240" t="n">
        <v>4225</v>
      </c>
    </row>
    <row r="4226" customFormat="false" ht="15.75" hidden="false" customHeight="false" outlineLevel="0" collapsed="false">
      <c r="D4226" s="240" t="n">
        <v>4226</v>
      </c>
    </row>
    <row r="4227" customFormat="false" ht="15.75" hidden="false" customHeight="false" outlineLevel="0" collapsed="false">
      <c r="D4227" s="240" t="n">
        <v>4227</v>
      </c>
    </row>
    <row r="4228" customFormat="false" ht="15.75" hidden="false" customHeight="false" outlineLevel="0" collapsed="false">
      <c r="D4228" s="240" t="n">
        <v>4228</v>
      </c>
    </row>
    <row r="4229" customFormat="false" ht="15.75" hidden="false" customHeight="false" outlineLevel="0" collapsed="false">
      <c r="D4229" s="240" t="n">
        <v>4229</v>
      </c>
    </row>
    <row r="4230" customFormat="false" ht="15.75" hidden="false" customHeight="false" outlineLevel="0" collapsed="false">
      <c r="D4230" s="240" t="n">
        <v>4230</v>
      </c>
    </row>
    <row r="4231" customFormat="false" ht="15.75" hidden="false" customHeight="false" outlineLevel="0" collapsed="false">
      <c r="D4231" s="240" t="n">
        <v>4231</v>
      </c>
    </row>
    <row r="4232" customFormat="false" ht="15.75" hidden="false" customHeight="false" outlineLevel="0" collapsed="false">
      <c r="D4232" s="240" t="n">
        <v>4232</v>
      </c>
    </row>
    <row r="4233" customFormat="false" ht="15.75" hidden="false" customHeight="false" outlineLevel="0" collapsed="false">
      <c r="D4233" s="240" t="n">
        <v>4233</v>
      </c>
    </row>
    <row r="4234" customFormat="false" ht="15.75" hidden="false" customHeight="false" outlineLevel="0" collapsed="false">
      <c r="D4234" s="240" t="n">
        <v>4234</v>
      </c>
    </row>
    <row r="4235" customFormat="false" ht="15.75" hidden="false" customHeight="false" outlineLevel="0" collapsed="false">
      <c r="D4235" s="240" t="n">
        <v>4235</v>
      </c>
    </row>
    <row r="4236" customFormat="false" ht="15.75" hidden="false" customHeight="false" outlineLevel="0" collapsed="false">
      <c r="D4236" s="240" t="n">
        <v>4236</v>
      </c>
    </row>
    <row r="4237" customFormat="false" ht="15.75" hidden="false" customHeight="false" outlineLevel="0" collapsed="false">
      <c r="D4237" s="240" t="n">
        <v>4237</v>
      </c>
    </row>
    <row r="4238" customFormat="false" ht="15.75" hidden="false" customHeight="false" outlineLevel="0" collapsed="false">
      <c r="D4238" s="240" t="n">
        <v>4238</v>
      </c>
    </row>
    <row r="4239" customFormat="false" ht="15.75" hidden="false" customHeight="false" outlineLevel="0" collapsed="false">
      <c r="D4239" s="240" t="n">
        <v>4239</v>
      </c>
    </row>
    <row r="4240" customFormat="false" ht="15.75" hidden="false" customHeight="false" outlineLevel="0" collapsed="false">
      <c r="D4240" s="240" t="n">
        <v>4240</v>
      </c>
    </row>
    <row r="4241" customFormat="false" ht="15.75" hidden="false" customHeight="false" outlineLevel="0" collapsed="false">
      <c r="D4241" s="240" t="n">
        <v>4241</v>
      </c>
    </row>
    <row r="4242" customFormat="false" ht="15.75" hidden="false" customHeight="false" outlineLevel="0" collapsed="false">
      <c r="D4242" s="240" t="n">
        <v>4242</v>
      </c>
    </row>
    <row r="4243" customFormat="false" ht="15.75" hidden="false" customHeight="false" outlineLevel="0" collapsed="false">
      <c r="D4243" s="240" t="n">
        <v>4243</v>
      </c>
    </row>
    <row r="4244" customFormat="false" ht="15.75" hidden="false" customHeight="false" outlineLevel="0" collapsed="false">
      <c r="D4244" s="240" t="n">
        <v>4244</v>
      </c>
    </row>
    <row r="4245" customFormat="false" ht="15.75" hidden="false" customHeight="false" outlineLevel="0" collapsed="false">
      <c r="D4245" s="240" t="n">
        <v>4245</v>
      </c>
    </row>
    <row r="4246" customFormat="false" ht="15.75" hidden="false" customHeight="false" outlineLevel="0" collapsed="false">
      <c r="D4246" s="240" t="n">
        <v>4246</v>
      </c>
    </row>
    <row r="4247" customFormat="false" ht="15.75" hidden="false" customHeight="false" outlineLevel="0" collapsed="false">
      <c r="D4247" s="240" t="n">
        <v>4247</v>
      </c>
    </row>
    <row r="4248" customFormat="false" ht="15.75" hidden="false" customHeight="false" outlineLevel="0" collapsed="false">
      <c r="D4248" s="240" t="n">
        <v>4248</v>
      </c>
    </row>
    <row r="4249" customFormat="false" ht="15.75" hidden="false" customHeight="false" outlineLevel="0" collapsed="false">
      <c r="D4249" s="240" t="n">
        <v>4249</v>
      </c>
    </row>
    <row r="4250" customFormat="false" ht="15.75" hidden="false" customHeight="false" outlineLevel="0" collapsed="false">
      <c r="D4250" s="240" t="n">
        <v>4250</v>
      </c>
    </row>
    <row r="4251" customFormat="false" ht="15.75" hidden="false" customHeight="false" outlineLevel="0" collapsed="false">
      <c r="D4251" s="240" t="n">
        <v>4251</v>
      </c>
    </row>
    <row r="4252" customFormat="false" ht="15.75" hidden="false" customHeight="false" outlineLevel="0" collapsed="false">
      <c r="D4252" s="240" t="n">
        <v>4252</v>
      </c>
    </row>
    <row r="4253" customFormat="false" ht="15.75" hidden="false" customHeight="false" outlineLevel="0" collapsed="false">
      <c r="D4253" s="240" t="n">
        <v>4253</v>
      </c>
    </row>
    <row r="4254" customFormat="false" ht="15.75" hidden="false" customHeight="false" outlineLevel="0" collapsed="false">
      <c r="D4254" s="240" t="n">
        <v>4254</v>
      </c>
    </row>
    <row r="4255" customFormat="false" ht="15.75" hidden="false" customHeight="false" outlineLevel="0" collapsed="false">
      <c r="D4255" s="240" t="n">
        <v>4255</v>
      </c>
    </row>
    <row r="4256" customFormat="false" ht="15.75" hidden="false" customHeight="false" outlineLevel="0" collapsed="false">
      <c r="D4256" s="240" t="n">
        <v>4256</v>
      </c>
    </row>
    <row r="4257" customFormat="false" ht="15.75" hidden="false" customHeight="false" outlineLevel="0" collapsed="false">
      <c r="D4257" s="240" t="n">
        <v>4257</v>
      </c>
    </row>
    <row r="4258" customFormat="false" ht="15.75" hidden="false" customHeight="false" outlineLevel="0" collapsed="false">
      <c r="D4258" s="240" t="n">
        <v>4258</v>
      </c>
    </row>
    <row r="4259" customFormat="false" ht="15.75" hidden="false" customHeight="false" outlineLevel="0" collapsed="false">
      <c r="D4259" s="240" t="n">
        <v>4259</v>
      </c>
    </row>
    <row r="4260" customFormat="false" ht="15.75" hidden="false" customHeight="false" outlineLevel="0" collapsed="false">
      <c r="D4260" s="240" t="n">
        <v>4260</v>
      </c>
    </row>
    <row r="4261" customFormat="false" ht="15.75" hidden="false" customHeight="false" outlineLevel="0" collapsed="false">
      <c r="D4261" s="240" t="n">
        <v>4261</v>
      </c>
    </row>
    <row r="4262" customFormat="false" ht="15.75" hidden="false" customHeight="false" outlineLevel="0" collapsed="false">
      <c r="D4262" s="240" t="n">
        <v>4262</v>
      </c>
    </row>
    <row r="4263" customFormat="false" ht="15.75" hidden="false" customHeight="false" outlineLevel="0" collapsed="false">
      <c r="D4263" s="240" t="n">
        <v>4263</v>
      </c>
    </row>
    <row r="4264" customFormat="false" ht="15.75" hidden="false" customHeight="false" outlineLevel="0" collapsed="false">
      <c r="D4264" s="240" t="n">
        <v>4264</v>
      </c>
    </row>
    <row r="4265" customFormat="false" ht="15.75" hidden="false" customHeight="false" outlineLevel="0" collapsed="false">
      <c r="D4265" s="240" t="n">
        <v>4265</v>
      </c>
    </row>
    <row r="4266" customFormat="false" ht="15.75" hidden="false" customHeight="false" outlineLevel="0" collapsed="false">
      <c r="D4266" s="240" t="n">
        <v>4266</v>
      </c>
    </row>
    <row r="4267" customFormat="false" ht="15.75" hidden="false" customHeight="false" outlineLevel="0" collapsed="false">
      <c r="D4267" s="240" t="n">
        <v>4267</v>
      </c>
    </row>
    <row r="4268" customFormat="false" ht="15.75" hidden="false" customHeight="false" outlineLevel="0" collapsed="false">
      <c r="D4268" s="240" t="n">
        <v>4268</v>
      </c>
    </row>
    <row r="4269" customFormat="false" ht="15.75" hidden="false" customHeight="false" outlineLevel="0" collapsed="false">
      <c r="D4269" s="240" t="n">
        <v>4269</v>
      </c>
    </row>
    <row r="4270" customFormat="false" ht="15.75" hidden="false" customHeight="false" outlineLevel="0" collapsed="false">
      <c r="D4270" s="240" t="n">
        <v>4270</v>
      </c>
    </row>
    <row r="4271" customFormat="false" ht="15.75" hidden="false" customHeight="false" outlineLevel="0" collapsed="false">
      <c r="D4271" s="240" t="n">
        <v>4271</v>
      </c>
    </row>
    <row r="4272" customFormat="false" ht="15.75" hidden="false" customHeight="false" outlineLevel="0" collapsed="false">
      <c r="D4272" s="240" t="n">
        <v>4272</v>
      </c>
    </row>
    <row r="4273" customFormat="false" ht="15.75" hidden="false" customHeight="false" outlineLevel="0" collapsed="false">
      <c r="D4273" s="240" t="n">
        <v>4273</v>
      </c>
    </row>
    <row r="4274" customFormat="false" ht="15.75" hidden="false" customHeight="false" outlineLevel="0" collapsed="false">
      <c r="D4274" s="240" t="n">
        <v>4274</v>
      </c>
    </row>
    <row r="4275" customFormat="false" ht="15.75" hidden="false" customHeight="false" outlineLevel="0" collapsed="false">
      <c r="D4275" s="240" t="n">
        <v>4275</v>
      </c>
    </row>
    <row r="4276" customFormat="false" ht="15.75" hidden="false" customHeight="false" outlineLevel="0" collapsed="false">
      <c r="D4276" s="240" t="n">
        <v>4276</v>
      </c>
    </row>
    <row r="4277" customFormat="false" ht="15.75" hidden="false" customHeight="false" outlineLevel="0" collapsed="false">
      <c r="D4277" s="240" t="n">
        <v>4277</v>
      </c>
    </row>
    <row r="4278" customFormat="false" ht="15.75" hidden="false" customHeight="false" outlineLevel="0" collapsed="false">
      <c r="D4278" s="240" t="n">
        <v>4278</v>
      </c>
    </row>
    <row r="4279" customFormat="false" ht="15.75" hidden="false" customHeight="false" outlineLevel="0" collapsed="false">
      <c r="D4279" s="240" t="n">
        <v>4279</v>
      </c>
    </row>
    <row r="4280" customFormat="false" ht="15.75" hidden="false" customHeight="false" outlineLevel="0" collapsed="false">
      <c r="D4280" s="240" t="n">
        <v>4280</v>
      </c>
    </row>
    <row r="4281" customFormat="false" ht="15.75" hidden="false" customHeight="false" outlineLevel="0" collapsed="false">
      <c r="D4281" s="240" t="n">
        <v>4281</v>
      </c>
    </row>
    <row r="4282" customFormat="false" ht="15.75" hidden="false" customHeight="false" outlineLevel="0" collapsed="false">
      <c r="D4282" s="240" t="n">
        <v>4282</v>
      </c>
    </row>
    <row r="4283" customFormat="false" ht="15.75" hidden="false" customHeight="false" outlineLevel="0" collapsed="false">
      <c r="D4283" s="240" t="n">
        <v>4283</v>
      </c>
    </row>
    <row r="4284" customFormat="false" ht="15.75" hidden="false" customHeight="false" outlineLevel="0" collapsed="false">
      <c r="D4284" s="240" t="n">
        <v>4284</v>
      </c>
    </row>
    <row r="4285" customFormat="false" ht="15.75" hidden="false" customHeight="false" outlineLevel="0" collapsed="false">
      <c r="D4285" s="240" t="n">
        <v>4285</v>
      </c>
    </row>
    <row r="4286" customFormat="false" ht="15.75" hidden="false" customHeight="false" outlineLevel="0" collapsed="false">
      <c r="D4286" s="240" t="n">
        <v>4286</v>
      </c>
    </row>
    <row r="4287" customFormat="false" ht="15.75" hidden="false" customHeight="false" outlineLevel="0" collapsed="false">
      <c r="D4287" s="240" t="n">
        <v>4287</v>
      </c>
    </row>
    <row r="4288" customFormat="false" ht="15.75" hidden="false" customHeight="false" outlineLevel="0" collapsed="false">
      <c r="D4288" s="240" t="n">
        <v>4288</v>
      </c>
    </row>
    <row r="4289" customFormat="false" ht="15.75" hidden="false" customHeight="false" outlineLevel="0" collapsed="false">
      <c r="D4289" s="240" t="n">
        <v>4289</v>
      </c>
    </row>
    <row r="4290" customFormat="false" ht="15.75" hidden="false" customHeight="false" outlineLevel="0" collapsed="false">
      <c r="D4290" s="240" t="n">
        <v>4290</v>
      </c>
    </row>
    <row r="4291" customFormat="false" ht="15.75" hidden="false" customHeight="false" outlineLevel="0" collapsed="false">
      <c r="D4291" s="240" t="n">
        <v>4291</v>
      </c>
    </row>
    <row r="4292" customFormat="false" ht="15.75" hidden="false" customHeight="false" outlineLevel="0" collapsed="false">
      <c r="D4292" s="240" t="n">
        <v>4292</v>
      </c>
    </row>
    <row r="4293" customFormat="false" ht="15.75" hidden="false" customHeight="false" outlineLevel="0" collapsed="false">
      <c r="D4293" s="240" t="n">
        <v>4293</v>
      </c>
    </row>
    <row r="4294" customFormat="false" ht="15.75" hidden="false" customHeight="false" outlineLevel="0" collapsed="false">
      <c r="D4294" s="240" t="n">
        <v>4294</v>
      </c>
    </row>
    <row r="4295" customFormat="false" ht="15.75" hidden="false" customHeight="false" outlineLevel="0" collapsed="false">
      <c r="D4295" s="240" t="n">
        <v>4295</v>
      </c>
    </row>
    <row r="4296" customFormat="false" ht="15.75" hidden="false" customHeight="false" outlineLevel="0" collapsed="false">
      <c r="D4296" s="240" t="n">
        <v>4296</v>
      </c>
    </row>
    <row r="4297" customFormat="false" ht="15.75" hidden="false" customHeight="false" outlineLevel="0" collapsed="false">
      <c r="D4297" s="240" t="n">
        <v>4297</v>
      </c>
    </row>
    <row r="4298" customFormat="false" ht="15.75" hidden="false" customHeight="false" outlineLevel="0" collapsed="false">
      <c r="D4298" s="240" t="n">
        <v>4298</v>
      </c>
    </row>
    <row r="4299" customFormat="false" ht="15.75" hidden="false" customHeight="false" outlineLevel="0" collapsed="false">
      <c r="D4299" s="240" t="n">
        <v>4299</v>
      </c>
    </row>
    <row r="4300" customFormat="false" ht="15.75" hidden="false" customHeight="false" outlineLevel="0" collapsed="false">
      <c r="D4300" s="240" t="n">
        <v>4300</v>
      </c>
    </row>
    <row r="4301" customFormat="false" ht="15.75" hidden="false" customHeight="false" outlineLevel="0" collapsed="false">
      <c r="D4301" s="240" t="n">
        <v>4301</v>
      </c>
    </row>
    <row r="4302" customFormat="false" ht="15.75" hidden="false" customHeight="false" outlineLevel="0" collapsed="false">
      <c r="D4302" s="240" t="n">
        <v>4302</v>
      </c>
    </row>
    <row r="4303" customFormat="false" ht="15.75" hidden="false" customHeight="false" outlineLevel="0" collapsed="false">
      <c r="D4303" s="240" t="n">
        <v>4303</v>
      </c>
    </row>
    <row r="4304" customFormat="false" ht="15.75" hidden="false" customHeight="false" outlineLevel="0" collapsed="false">
      <c r="D4304" s="240" t="n">
        <v>4304</v>
      </c>
    </row>
    <row r="4305" customFormat="false" ht="15.75" hidden="false" customHeight="false" outlineLevel="0" collapsed="false">
      <c r="D4305" s="240" t="n">
        <v>4305</v>
      </c>
    </row>
    <row r="4306" customFormat="false" ht="15.75" hidden="false" customHeight="false" outlineLevel="0" collapsed="false">
      <c r="D4306" s="240" t="n">
        <v>4306</v>
      </c>
    </row>
    <row r="4307" customFormat="false" ht="15.75" hidden="false" customHeight="false" outlineLevel="0" collapsed="false">
      <c r="D4307" s="240" t="n">
        <v>4307</v>
      </c>
    </row>
    <row r="4308" customFormat="false" ht="15.75" hidden="false" customHeight="false" outlineLevel="0" collapsed="false">
      <c r="D4308" s="240" t="n">
        <v>4308</v>
      </c>
    </row>
    <row r="4309" customFormat="false" ht="15.75" hidden="false" customHeight="false" outlineLevel="0" collapsed="false">
      <c r="D4309" s="240" t="n">
        <v>4309</v>
      </c>
    </row>
    <row r="4310" customFormat="false" ht="15.75" hidden="false" customHeight="false" outlineLevel="0" collapsed="false">
      <c r="D4310" s="240" t="n">
        <v>4310</v>
      </c>
    </row>
    <row r="4311" customFormat="false" ht="15.75" hidden="false" customHeight="false" outlineLevel="0" collapsed="false">
      <c r="D4311" s="240" t="n">
        <v>4311</v>
      </c>
    </row>
    <row r="4312" customFormat="false" ht="15.75" hidden="false" customHeight="false" outlineLevel="0" collapsed="false">
      <c r="D4312" s="240" t="n">
        <v>4312</v>
      </c>
    </row>
    <row r="4313" customFormat="false" ht="15.75" hidden="false" customHeight="false" outlineLevel="0" collapsed="false">
      <c r="D4313" s="240" t="n">
        <v>4313</v>
      </c>
    </row>
    <row r="4314" customFormat="false" ht="15.75" hidden="false" customHeight="false" outlineLevel="0" collapsed="false">
      <c r="D4314" s="240" t="n">
        <v>4314</v>
      </c>
    </row>
    <row r="4315" customFormat="false" ht="15.75" hidden="false" customHeight="false" outlineLevel="0" collapsed="false">
      <c r="D4315" s="240" t="n">
        <v>4315</v>
      </c>
    </row>
    <row r="4316" customFormat="false" ht="15.75" hidden="false" customHeight="false" outlineLevel="0" collapsed="false">
      <c r="D4316" s="240" t="n">
        <v>4316</v>
      </c>
    </row>
    <row r="4317" customFormat="false" ht="15.75" hidden="false" customHeight="false" outlineLevel="0" collapsed="false">
      <c r="D4317" s="240" t="n">
        <v>4317</v>
      </c>
    </row>
    <row r="4318" customFormat="false" ht="15.75" hidden="false" customHeight="false" outlineLevel="0" collapsed="false">
      <c r="D4318" s="240" t="n">
        <v>4318</v>
      </c>
    </row>
    <row r="4319" customFormat="false" ht="15.75" hidden="false" customHeight="false" outlineLevel="0" collapsed="false">
      <c r="D4319" s="240" t="n">
        <v>4319</v>
      </c>
    </row>
    <row r="4320" customFormat="false" ht="15.75" hidden="false" customHeight="false" outlineLevel="0" collapsed="false">
      <c r="D4320" s="240" t="n">
        <v>4320</v>
      </c>
    </row>
    <row r="4321" customFormat="false" ht="15.75" hidden="false" customHeight="false" outlineLevel="0" collapsed="false">
      <c r="D4321" s="240" t="n">
        <v>4321</v>
      </c>
    </row>
    <row r="4322" customFormat="false" ht="15.75" hidden="false" customHeight="false" outlineLevel="0" collapsed="false">
      <c r="D4322" s="240" t="n">
        <v>4322</v>
      </c>
    </row>
    <row r="4323" customFormat="false" ht="15.75" hidden="false" customHeight="false" outlineLevel="0" collapsed="false">
      <c r="D4323" s="240" t="n">
        <v>4323</v>
      </c>
    </row>
    <row r="4324" customFormat="false" ht="15.75" hidden="false" customHeight="false" outlineLevel="0" collapsed="false">
      <c r="D4324" s="240" t="n">
        <v>4324</v>
      </c>
    </row>
    <row r="4325" customFormat="false" ht="15.75" hidden="false" customHeight="false" outlineLevel="0" collapsed="false">
      <c r="D4325" s="240" t="n">
        <v>4325</v>
      </c>
    </row>
    <row r="4326" customFormat="false" ht="15.75" hidden="false" customHeight="false" outlineLevel="0" collapsed="false">
      <c r="D4326" s="240" t="n">
        <v>4326</v>
      </c>
    </row>
    <row r="4327" customFormat="false" ht="15.75" hidden="false" customHeight="false" outlineLevel="0" collapsed="false">
      <c r="D4327" s="240" t="n">
        <v>4327</v>
      </c>
    </row>
    <row r="4328" customFormat="false" ht="15.75" hidden="false" customHeight="false" outlineLevel="0" collapsed="false">
      <c r="D4328" s="240" t="n">
        <v>4328</v>
      </c>
    </row>
    <row r="4329" customFormat="false" ht="15.75" hidden="false" customHeight="false" outlineLevel="0" collapsed="false">
      <c r="D4329" s="240" t="n">
        <v>4329</v>
      </c>
    </row>
    <row r="4330" customFormat="false" ht="15.75" hidden="false" customHeight="false" outlineLevel="0" collapsed="false">
      <c r="D4330" s="240" t="n">
        <v>4330</v>
      </c>
    </row>
    <row r="4331" customFormat="false" ht="15.75" hidden="false" customHeight="false" outlineLevel="0" collapsed="false">
      <c r="D4331" s="240" t="n">
        <v>4331</v>
      </c>
    </row>
    <row r="4332" customFormat="false" ht="15.75" hidden="false" customHeight="false" outlineLevel="0" collapsed="false">
      <c r="D4332" s="240" t="n">
        <v>4332</v>
      </c>
    </row>
    <row r="4333" customFormat="false" ht="15.75" hidden="false" customHeight="false" outlineLevel="0" collapsed="false">
      <c r="D4333" s="240" t="n">
        <v>4333</v>
      </c>
    </row>
    <row r="4334" customFormat="false" ht="15.75" hidden="false" customHeight="false" outlineLevel="0" collapsed="false">
      <c r="D4334" s="240" t="n">
        <v>4334</v>
      </c>
    </row>
    <row r="4335" customFormat="false" ht="15.75" hidden="false" customHeight="false" outlineLevel="0" collapsed="false">
      <c r="D4335" s="240" t="n">
        <v>4335</v>
      </c>
    </row>
    <row r="4336" customFormat="false" ht="15.75" hidden="false" customHeight="false" outlineLevel="0" collapsed="false">
      <c r="D4336" s="240" t="n">
        <v>4336</v>
      </c>
    </row>
    <row r="4337" customFormat="false" ht="15.75" hidden="false" customHeight="false" outlineLevel="0" collapsed="false">
      <c r="D4337" s="240" t="n">
        <v>4337</v>
      </c>
    </row>
    <row r="4338" customFormat="false" ht="15.75" hidden="false" customHeight="false" outlineLevel="0" collapsed="false">
      <c r="D4338" s="240" t="n">
        <v>4338</v>
      </c>
    </row>
    <row r="4339" customFormat="false" ht="15.75" hidden="false" customHeight="false" outlineLevel="0" collapsed="false">
      <c r="D4339" s="240" t="n">
        <v>4339</v>
      </c>
    </row>
    <row r="4340" customFormat="false" ht="15.75" hidden="false" customHeight="false" outlineLevel="0" collapsed="false">
      <c r="D4340" s="240" t="n">
        <v>4340</v>
      </c>
    </row>
    <row r="4341" customFormat="false" ht="15.75" hidden="false" customHeight="false" outlineLevel="0" collapsed="false">
      <c r="D4341" s="240" t="n">
        <v>4341</v>
      </c>
    </row>
    <row r="4342" customFormat="false" ht="15.75" hidden="false" customHeight="false" outlineLevel="0" collapsed="false">
      <c r="D4342" s="240" t="n">
        <v>4342</v>
      </c>
    </row>
    <row r="4343" customFormat="false" ht="15.75" hidden="false" customHeight="false" outlineLevel="0" collapsed="false">
      <c r="D4343" s="240" t="n">
        <v>4343</v>
      </c>
    </row>
    <row r="4344" customFormat="false" ht="15.75" hidden="false" customHeight="false" outlineLevel="0" collapsed="false">
      <c r="D4344" s="240" t="n">
        <v>4344</v>
      </c>
    </row>
    <row r="4345" customFormat="false" ht="15.75" hidden="false" customHeight="false" outlineLevel="0" collapsed="false">
      <c r="D4345" s="240" t="n">
        <v>4345</v>
      </c>
    </row>
    <row r="4346" customFormat="false" ht="15.75" hidden="false" customHeight="false" outlineLevel="0" collapsed="false">
      <c r="D4346" s="240" t="n">
        <v>4346</v>
      </c>
    </row>
    <row r="4347" customFormat="false" ht="15.75" hidden="false" customHeight="false" outlineLevel="0" collapsed="false">
      <c r="D4347" s="240" t="n">
        <v>4347</v>
      </c>
    </row>
    <row r="4348" customFormat="false" ht="15.75" hidden="false" customHeight="false" outlineLevel="0" collapsed="false">
      <c r="D4348" s="240" t="n">
        <v>4348</v>
      </c>
    </row>
    <row r="4349" customFormat="false" ht="15.75" hidden="false" customHeight="false" outlineLevel="0" collapsed="false">
      <c r="D4349" s="240" t="n">
        <v>4349</v>
      </c>
    </row>
    <row r="4350" customFormat="false" ht="15.75" hidden="false" customHeight="false" outlineLevel="0" collapsed="false">
      <c r="D4350" s="240" t="n">
        <v>4350</v>
      </c>
    </row>
    <row r="4351" customFormat="false" ht="15.75" hidden="false" customHeight="false" outlineLevel="0" collapsed="false">
      <c r="D4351" s="240" t="n">
        <v>4351</v>
      </c>
    </row>
    <row r="4352" customFormat="false" ht="15.75" hidden="false" customHeight="false" outlineLevel="0" collapsed="false">
      <c r="D4352" s="240" t="n">
        <v>4352</v>
      </c>
    </row>
    <row r="4353" customFormat="false" ht="15.75" hidden="false" customHeight="false" outlineLevel="0" collapsed="false">
      <c r="D4353" s="240" t="n">
        <v>4353</v>
      </c>
    </row>
    <row r="4354" customFormat="false" ht="15.75" hidden="false" customHeight="false" outlineLevel="0" collapsed="false">
      <c r="D4354" s="240" t="n">
        <v>4354</v>
      </c>
    </row>
    <row r="4355" customFormat="false" ht="15.75" hidden="false" customHeight="false" outlineLevel="0" collapsed="false">
      <c r="D4355" s="240" t="n">
        <v>4355</v>
      </c>
    </row>
    <row r="4356" customFormat="false" ht="15.75" hidden="false" customHeight="false" outlineLevel="0" collapsed="false">
      <c r="D4356" s="240" t="n">
        <v>4356</v>
      </c>
    </row>
    <row r="4357" customFormat="false" ht="15.75" hidden="false" customHeight="false" outlineLevel="0" collapsed="false">
      <c r="D4357" s="240" t="n">
        <v>4357</v>
      </c>
    </row>
    <row r="4358" customFormat="false" ht="15.75" hidden="false" customHeight="false" outlineLevel="0" collapsed="false">
      <c r="D4358" s="240" t="n">
        <v>4358</v>
      </c>
    </row>
    <row r="4359" customFormat="false" ht="15.75" hidden="false" customHeight="false" outlineLevel="0" collapsed="false">
      <c r="D4359" s="240" t="n">
        <v>4359</v>
      </c>
    </row>
    <row r="4360" customFormat="false" ht="15.75" hidden="false" customHeight="false" outlineLevel="0" collapsed="false">
      <c r="D4360" s="240" t="n">
        <v>4360</v>
      </c>
    </row>
    <row r="4361" customFormat="false" ht="15.75" hidden="false" customHeight="false" outlineLevel="0" collapsed="false">
      <c r="D4361" s="240" t="n">
        <v>4361</v>
      </c>
    </row>
    <row r="4362" customFormat="false" ht="15.75" hidden="false" customHeight="false" outlineLevel="0" collapsed="false">
      <c r="D4362" s="240" t="n">
        <v>4362</v>
      </c>
    </row>
    <row r="4363" customFormat="false" ht="15.75" hidden="false" customHeight="false" outlineLevel="0" collapsed="false">
      <c r="D4363" s="240" t="n">
        <v>4363</v>
      </c>
    </row>
    <row r="4364" customFormat="false" ht="15.75" hidden="false" customHeight="false" outlineLevel="0" collapsed="false">
      <c r="D4364" s="240" t="n">
        <v>4364</v>
      </c>
    </row>
    <row r="4365" customFormat="false" ht="15.75" hidden="false" customHeight="false" outlineLevel="0" collapsed="false">
      <c r="D4365" s="240" t="n">
        <v>4365</v>
      </c>
    </row>
    <row r="4366" customFormat="false" ht="15.75" hidden="false" customHeight="false" outlineLevel="0" collapsed="false">
      <c r="D4366" s="240" t="n">
        <v>4366</v>
      </c>
    </row>
    <row r="4367" customFormat="false" ht="15.75" hidden="false" customHeight="false" outlineLevel="0" collapsed="false">
      <c r="D4367" s="240" t="n">
        <v>4367</v>
      </c>
    </row>
    <row r="4368" customFormat="false" ht="15.75" hidden="false" customHeight="false" outlineLevel="0" collapsed="false">
      <c r="D4368" s="240" t="n">
        <v>4368</v>
      </c>
    </row>
    <row r="4369" customFormat="false" ht="15.75" hidden="false" customHeight="false" outlineLevel="0" collapsed="false">
      <c r="D4369" s="240" t="n">
        <v>4369</v>
      </c>
    </row>
    <row r="4370" customFormat="false" ht="15.75" hidden="false" customHeight="false" outlineLevel="0" collapsed="false">
      <c r="D4370" s="240" t="n">
        <v>4370</v>
      </c>
    </row>
    <row r="4371" customFormat="false" ht="15.75" hidden="false" customHeight="false" outlineLevel="0" collapsed="false">
      <c r="D4371" s="240" t="n">
        <v>4371</v>
      </c>
    </row>
    <row r="4372" customFormat="false" ht="15.75" hidden="false" customHeight="false" outlineLevel="0" collapsed="false">
      <c r="D4372" s="240" t="n">
        <v>4372</v>
      </c>
    </row>
    <row r="4373" customFormat="false" ht="15.75" hidden="false" customHeight="false" outlineLevel="0" collapsed="false">
      <c r="D4373" s="240" t="n">
        <v>4373</v>
      </c>
    </row>
    <row r="4374" customFormat="false" ht="15.75" hidden="false" customHeight="false" outlineLevel="0" collapsed="false">
      <c r="D4374" s="240" t="n">
        <v>4374</v>
      </c>
    </row>
    <row r="4375" customFormat="false" ht="15.75" hidden="false" customHeight="false" outlineLevel="0" collapsed="false">
      <c r="D4375" s="240" t="n">
        <v>4375</v>
      </c>
    </row>
    <row r="4376" customFormat="false" ht="15.75" hidden="false" customHeight="false" outlineLevel="0" collapsed="false">
      <c r="D4376" s="240" t="n">
        <v>4376</v>
      </c>
    </row>
    <row r="4377" customFormat="false" ht="15.75" hidden="false" customHeight="false" outlineLevel="0" collapsed="false">
      <c r="D4377" s="240" t="n">
        <v>4377</v>
      </c>
    </row>
    <row r="4378" customFormat="false" ht="15.75" hidden="false" customHeight="false" outlineLevel="0" collapsed="false">
      <c r="D4378" s="240" t="n">
        <v>4378</v>
      </c>
    </row>
    <row r="4379" customFormat="false" ht="15.75" hidden="false" customHeight="false" outlineLevel="0" collapsed="false">
      <c r="D4379" s="240" t="n">
        <v>4379</v>
      </c>
    </row>
    <row r="4380" customFormat="false" ht="15.75" hidden="false" customHeight="false" outlineLevel="0" collapsed="false">
      <c r="D4380" s="240" t="n">
        <v>4380</v>
      </c>
    </row>
    <row r="4381" customFormat="false" ht="15.75" hidden="false" customHeight="false" outlineLevel="0" collapsed="false">
      <c r="D4381" s="240" t="n">
        <v>4381</v>
      </c>
    </row>
    <row r="4382" customFormat="false" ht="15.75" hidden="false" customHeight="false" outlineLevel="0" collapsed="false">
      <c r="D4382" s="240" t="n">
        <v>4382</v>
      </c>
    </row>
    <row r="4383" customFormat="false" ht="15.75" hidden="false" customHeight="false" outlineLevel="0" collapsed="false">
      <c r="D4383" s="240" t="n">
        <v>4383</v>
      </c>
    </row>
    <row r="4384" customFormat="false" ht="15.75" hidden="false" customHeight="false" outlineLevel="0" collapsed="false">
      <c r="D4384" s="240" t="n">
        <v>4384</v>
      </c>
    </row>
    <row r="4385" customFormat="false" ht="15.75" hidden="false" customHeight="false" outlineLevel="0" collapsed="false">
      <c r="D4385" s="240" t="n">
        <v>4385</v>
      </c>
    </row>
    <row r="4386" customFormat="false" ht="15.75" hidden="false" customHeight="false" outlineLevel="0" collapsed="false">
      <c r="D4386" s="240" t="n">
        <v>4386</v>
      </c>
    </row>
    <row r="4387" customFormat="false" ht="15.75" hidden="false" customHeight="false" outlineLevel="0" collapsed="false">
      <c r="D4387" s="240" t="n">
        <v>4387</v>
      </c>
    </row>
    <row r="4388" customFormat="false" ht="15.75" hidden="false" customHeight="false" outlineLevel="0" collapsed="false">
      <c r="D4388" s="240" t="n">
        <v>4388</v>
      </c>
    </row>
    <row r="4389" customFormat="false" ht="15.75" hidden="false" customHeight="false" outlineLevel="0" collapsed="false">
      <c r="D4389" s="240" t="n">
        <v>4389</v>
      </c>
    </row>
    <row r="4390" customFormat="false" ht="15.75" hidden="false" customHeight="false" outlineLevel="0" collapsed="false">
      <c r="D4390" s="240" t="n">
        <v>4390</v>
      </c>
    </row>
    <row r="4391" customFormat="false" ht="15.75" hidden="false" customHeight="false" outlineLevel="0" collapsed="false">
      <c r="D4391" s="240" t="n">
        <v>4391</v>
      </c>
    </row>
    <row r="4392" customFormat="false" ht="15.75" hidden="false" customHeight="false" outlineLevel="0" collapsed="false">
      <c r="D4392" s="240" t="n">
        <v>4392</v>
      </c>
    </row>
    <row r="4393" customFormat="false" ht="15.75" hidden="false" customHeight="false" outlineLevel="0" collapsed="false">
      <c r="D4393" s="240" t="n">
        <v>4393</v>
      </c>
    </row>
    <row r="4394" customFormat="false" ht="15.75" hidden="false" customHeight="false" outlineLevel="0" collapsed="false">
      <c r="D4394" s="240" t="n">
        <v>4394</v>
      </c>
    </row>
    <row r="4395" customFormat="false" ht="15.75" hidden="false" customHeight="false" outlineLevel="0" collapsed="false">
      <c r="D4395" s="240" t="n">
        <v>4395</v>
      </c>
    </row>
    <row r="4396" customFormat="false" ht="15.75" hidden="false" customHeight="false" outlineLevel="0" collapsed="false">
      <c r="D4396" s="240" t="n">
        <v>4396</v>
      </c>
    </row>
    <row r="4397" customFormat="false" ht="15.75" hidden="false" customHeight="false" outlineLevel="0" collapsed="false">
      <c r="D4397" s="240" t="n">
        <v>4397</v>
      </c>
    </row>
    <row r="4398" customFormat="false" ht="15.75" hidden="false" customHeight="false" outlineLevel="0" collapsed="false">
      <c r="D4398" s="240" t="n">
        <v>4398</v>
      </c>
    </row>
    <row r="4399" customFormat="false" ht="15.75" hidden="false" customHeight="false" outlineLevel="0" collapsed="false">
      <c r="D4399" s="240" t="n">
        <v>4399</v>
      </c>
    </row>
    <row r="4400" customFormat="false" ht="15.75" hidden="false" customHeight="false" outlineLevel="0" collapsed="false">
      <c r="D4400" s="240" t="n">
        <v>4400</v>
      </c>
    </row>
    <row r="4401" customFormat="false" ht="15.75" hidden="false" customHeight="false" outlineLevel="0" collapsed="false">
      <c r="D4401" s="240" t="n">
        <v>4401</v>
      </c>
    </row>
    <row r="4402" customFormat="false" ht="15.75" hidden="false" customHeight="false" outlineLevel="0" collapsed="false">
      <c r="D4402" s="240" t="n">
        <v>4402</v>
      </c>
    </row>
    <row r="4403" customFormat="false" ht="15.75" hidden="false" customHeight="false" outlineLevel="0" collapsed="false">
      <c r="D4403" s="240" t="n">
        <v>4403</v>
      </c>
    </row>
    <row r="4404" customFormat="false" ht="15.75" hidden="false" customHeight="false" outlineLevel="0" collapsed="false">
      <c r="D4404" s="240" t="n">
        <v>4404</v>
      </c>
    </row>
    <row r="4405" customFormat="false" ht="15.75" hidden="false" customHeight="false" outlineLevel="0" collapsed="false">
      <c r="D4405" s="240" t="n">
        <v>4405</v>
      </c>
    </row>
    <row r="4406" customFormat="false" ht="15.75" hidden="false" customHeight="false" outlineLevel="0" collapsed="false">
      <c r="D4406" s="240" t="n">
        <v>4406</v>
      </c>
    </row>
    <row r="4407" customFormat="false" ht="15.75" hidden="false" customHeight="false" outlineLevel="0" collapsed="false">
      <c r="D4407" s="240" t="n">
        <v>4407</v>
      </c>
    </row>
    <row r="4408" customFormat="false" ht="15.75" hidden="false" customHeight="false" outlineLevel="0" collapsed="false">
      <c r="D4408" s="240" t="n">
        <v>4408</v>
      </c>
    </row>
    <row r="4409" customFormat="false" ht="15.75" hidden="false" customHeight="false" outlineLevel="0" collapsed="false">
      <c r="D4409" s="240" t="n">
        <v>4409</v>
      </c>
    </row>
    <row r="4410" customFormat="false" ht="15.75" hidden="false" customHeight="false" outlineLevel="0" collapsed="false">
      <c r="D4410" s="240" t="n">
        <v>4410</v>
      </c>
    </row>
    <row r="4411" customFormat="false" ht="15.75" hidden="false" customHeight="false" outlineLevel="0" collapsed="false">
      <c r="D4411" s="240" t="n">
        <v>4411</v>
      </c>
    </row>
    <row r="4412" customFormat="false" ht="15.75" hidden="false" customHeight="false" outlineLevel="0" collapsed="false">
      <c r="D4412" s="240" t="n">
        <v>4412</v>
      </c>
    </row>
    <row r="4413" customFormat="false" ht="15.75" hidden="false" customHeight="false" outlineLevel="0" collapsed="false">
      <c r="D4413" s="240" t="n">
        <v>4413</v>
      </c>
    </row>
    <row r="4414" customFormat="false" ht="15.75" hidden="false" customHeight="false" outlineLevel="0" collapsed="false">
      <c r="D4414" s="240" t="n">
        <v>4414</v>
      </c>
    </row>
    <row r="4415" customFormat="false" ht="15.75" hidden="false" customHeight="false" outlineLevel="0" collapsed="false">
      <c r="D4415" s="240" t="n">
        <v>4415</v>
      </c>
    </row>
    <row r="4416" customFormat="false" ht="15.75" hidden="false" customHeight="false" outlineLevel="0" collapsed="false">
      <c r="D4416" s="240" t="n">
        <v>4416</v>
      </c>
    </row>
    <row r="4417" customFormat="false" ht="15.75" hidden="false" customHeight="false" outlineLevel="0" collapsed="false">
      <c r="D4417" s="240" t="n">
        <v>4417</v>
      </c>
    </row>
    <row r="4418" customFormat="false" ht="15.75" hidden="false" customHeight="false" outlineLevel="0" collapsed="false">
      <c r="D4418" s="240" t="n">
        <v>4418</v>
      </c>
    </row>
    <row r="4419" customFormat="false" ht="15.75" hidden="false" customHeight="false" outlineLevel="0" collapsed="false">
      <c r="D4419" s="240" t="n">
        <v>4419</v>
      </c>
    </row>
    <row r="4420" customFormat="false" ht="15.75" hidden="false" customHeight="false" outlineLevel="0" collapsed="false">
      <c r="D4420" s="240" t="n">
        <v>4420</v>
      </c>
    </row>
    <row r="4421" customFormat="false" ht="15.75" hidden="false" customHeight="false" outlineLevel="0" collapsed="false">
      <c r="D4421" s="240" t="n">
        <v>4421</v>
      </c>
    </row>
    <row r="4422" customFormat="false" ht="15.75" hidden="false" customHeight="false" outlineLevel="0" collapsed="false">
      <c r="D4422" s="240" t="n">
        <v>4422</v>
      </c>
    </row>
    <row r="4423" customFormat="false" ht="15.75" hidden="false" customHeight="false" outlineLevel="0" collapsed="false">
      <c r="D4423" s="240" t="n">
        <v>4423</v>
      </c>
    </row>
    <row r="4424" customFormat="false" ht="15.75" hidden="false" customHeight="false" outlineLevel="0" collapsed="false">
      <c r="D4424" s="240" t="n">
        <v>4424</v>
      </c>
    </row>
    <row r="4425" customFormat="false" ht="15.75" hidden="false" customHeight="false" outlineLevel="0" collapsed="false">
      <c r="D4425" s="240" t="n">
        <v>4425</v>
      </c>
    </row>
    <row r="4426" customFormat="false" ht="15.75" hidden="false" customHeight="false" outlineLevel="0" collapsed="false">
      <c r="D4426" s="240" t="n">
        <v>4426</v>
      </c>
    </row>
    <row r="4427" customFormat="false" ht="15.75" hidden="false" customHeight="false" outlineLevel="0" collapsed="false">
      <c r="D4427" s="240" t="n">
        <v>4427</v>
      </c>
    </row>
    <row r="4428" customFormat="false" ht="15.75" hidden="false" customHeight="false" outlineLevel="0" collapsed="false">
      <c r="D4428" s="240" t="n">
        <v>4428</v>
      </c>
    </row>
    <row r="4429" customFormat="false" ht="15.75" hidden="false" customHeight="false" outlineLevel="0" collapsed="false">
      <c r="D4429" s="240" t="n">
        <v>4429</v>
      </c>
    </row>
    <row r="4430" customFormat="false" ht="15.75" hidden="false" customHeight="false" outlineLevel="0" collapsed="false">
      <c r="D4430" s="240" t="n">
        <v>4430</v>
      </c>
    </row>
    <row r="4431" customFormat="false" ht="15.75" hidden="false" customHeight="false" outlineLevel="0" collapsed="false">
      <c r="D4431" s="240" t="n">
        <v>4431</v>
      </c>
    </row>
    <row r="4432" customFormat="false" ht="15.75" hidden="false" customHeight="false" outlineLevel="0" collapsed="false">
      <c r="D4432" s="240" t="n">
        <v>4432</v>
      </c>
    </row>
    <row r="4433" customFormat="false" ht="15.75" hidden="false" customHeight="false" outlineLevel="0" collapsed="false">
      <c r="D4433" s="240" t="n">
        <v>4433</v>
      </c>
    </row>
    <row r="4434" customFormat="false" ht="15.75" hidden="false" customHeight="false" outlineLevel="0" collapsed="false">
      <c r="D4434" s="240" t="n">
        <v>4434</v>
      </c>
    </row>
    <row r="4435" customFormat="false" ht="15.75" hidden="false" customHeight="false" outlineLevel="0" collapsed="false">
      <c r="D4435" s="240" t="n">
        <v>4435</v>
      </c>
    </row>
    <row r="4436" customFormat="false" ht="15.75" hidden="false" customHeight="false" outlineLevel="0" collapsed="false">
      <c r="D4436" s="240" t="n">
        <v>4436</v>
      </c>
    </row>
    <row r="4437" customFormat="false" ht="15.75" hidden="false" customHeight="false" outlineLevel="0" collapsed="false">
      <c r="D4437" s="240" t="n">
        <v>4437</v>
      </c>
    </row>
    <row r="4438" customFormat="false" ht="15.75" hidden="false" customHeight="false" outlineLevel="0" collapsed="false">
      <c r="D4438" s="240" t="n">
        <v>4438</v>
      </c>
    </row>
    <row r="4439" customFormat="false" ht="15.75" hidden="false" customHeight="false" outlineLevel="0" collapsed="false">
      <c r="D4439" s="240" t="n">
        <v>4439</v>
      </c>
    </row>
    <row r="4440" customFormat="false" ht="15.75" hidden="false" customHeight="false" outlineLevel="0" collapsed="false">
      <c r="D4440" s="240" t="n">
        <v>4440</v>
      </c>
    </row>
    <row r="4441" customFormat="false" ht="15.75" hidden="false" customHeight="false" outlineLevel="0" collapsed="false">
      <c r="D4441" s="240" t="n">
        <v>4441</v>
      </c>
    </row>
    <row r="4442" customFormat="false" ht="15.75" hidden="false" customHeight="false" outlineLevel="0" collapsed="false">
      <c r="D4442" s="240" t="n">
        <v>4442</v>
      </c>
    </row>
    <row r="4443" customFormat="false" ht="15.75" hidden="false" customHeight="false" outlineLevel="0" collapsed="false">
      <c r="D4443" s="240" t="n">
        <v>4443</v>
      </c>
    </row>
    <row r="4444" customFormat="false" ht="15.75" hidden="false" customHeight="false" outlineLevel="0" collapsed="false">
      <c r="D4444" s="240" t="n">
        <v>4444</v>
      </c>
    </row>
    <row r="4445" customFormat="false" ht="15.75" hidden="false" customHeight="false" outlineLevel="0" collapsed="false">
      <c r="D4445" s="240" t="n">
        <v>4445</v>
      </c>
    </row>
    <row r="4446" customFormat="false" ht="15.75" hidden="false" customHeight="false" outlineLevel="0" collapsed="false">
      <c r="D4446" s="240" t="n">
        <v>4446</v>
      </c>
    </row>
    <row r="4447" customFormat="false" ht="15.75" hidden="false" customHeight="false" outlineLevel="0" collapsed="false">
      <c r="D4447" s="240" t="n">
        <v>4447</v>
      </c>
    </row>
    <row r="4448" customFormat="false" ht="15.75" hidden="false" customHeight="false" outlineLevel="0" collapsed="false">
      <c r="D4448" s="240" t="n">
        <v>4448</v>
      </c>
    </row>
    <row r="4449" customFormat="false" ht="15.75" hidden="false" customHeight="false" outlineLevel="0" collapsed="false">
      <c r="D4449" s="240" t="n">
        <v>4449</v>
      </c>
    </row>
    <row r="4450" customFormat="false" ht="15.75" hidden="false" customHeight="false" outlineLevel="0" collapsed="false">
      <c r="D4450" s="240" t="n">
        <v>4450</v>
      </c>
    </row>
    <row r="4451" customFormat="false" ht="15.75" hidden="false" customHeight="false" outlineLevel="0" collapsed="false">
      <c r="D4451" s="240" t="n">
        <v>4451</v>
      </c>
    </row>
    <row r="4452" customFormat="false" ht="15.75" hidden="false" customHeight="false" outlineLevel="0" collapsed="false">
      <c r="D4452" s="240" t="n">
        <v>4452</v>
      </c>
    </row>
    <row r="4453" customFormat="false" ht="15.75" hidden="false" customHeight="false" outlineLevel="0" collapsed="false">
      <c r="D4453" s="240" t="n">
        <v>4453</v>
      </c>
    </row>
    <row r="4454" customFormat="false" ht="15.75" hidden="false" customHeight="false" outlineLevel="0" collapsed="false">
      <c r="D4454" s="240" t="n">
        <v>4454</v>
      </c>
    </row>
    <row r="4455" customFormat="false" ht="15.75" hidden="false" customHeight="false" outlineLevel="0" collapsed="false">
      <c r="D4455" s="240" t="n">
        <v>4455</v>
      </c>
    </row>
    <row r="4456" customFormat="false" ht="15.75" hidden="false" customHeight="false" outlineLevel="0" collapsed="false">
      <c r="D4456" s="240" t="n">
        <v>4456</v>
      </c>
    </row>
    <row r="4457" customFormat="false" ht="15.75" hidden="false" customHeight="false" outlineLevel="0" collapsed="false">
      <c r="D4457" s="240" t="n">
        <v>4457</v>
      </c>
    </row>
    <row r="4458" customFormat="false" ht="15.75" hidden="false" customHeight="false" outlineLevel="0" collapsed="false">
      <c r="D4458" s="240" t="n">
        <v>4458</v>
      </c>
    </row>
    <row r="4459" customFormat="false" ht="15.75" hidden="false" customHeight="false" outlineLevel="0" collapsed="false">
      <c r="D4459" s="240" t="n">
        <v>4459</v>
      </c>
    </row>
    <row r="4460" customFormat="false" ht="15.75" hidden="false" customHeight="false" outlineLevel="0" collapsed="false">
      <c r="D4460" s="240" t="n">
        <v>4460</v>
      </c>
    </row>
    <row r="4461" customFormat="false" ht="15.75" hidden="false" customHeight="false" outlineLevel="0" collapsed="false">
      <c r="D4461" s="240" t="n">
        <v>4461</v>
      </c>
    </row>
    <row r="4462" customFormat="false" ht="15.75" hidden="false" customHeight="false" outlineLevel="0" collapsed="false">
      <c r="D4462" s="240" t="n">
        <v>4462</v>
      </c>
    </row>
    <row r="4463" customFormat="false" ht="15.75" hidden="false" customHeight="false" outlineLevel="0" collapsed="false">
      <c r="D4463" s="240" t="n">
        <v>4463</v>
      </c>
    </row>
    <row r="4464" customFormat="false" ht="15.75" hidden="false" customHeight="false" outlineLevel="0" collapsed="false">
      <c r="D4464" s="240" t="n">
        <v>4464</v>
      </c>
    </row>
    <row r="4465" customFormat="false" ht="15.75" hidden="false" customHeight="false" outlineLevel="0" collapsed="false">
      <c r="D4465" s="240" t="n">
        <v>4465</v>
      </c>
    </row>
    <row r="4466" customFormat="false" ht="15.75" hidden="false" customHeight="false" outlineLevel="0" collapsed="false">
      <c r="D4466" s="240" t="n">
        <v>4466</v>
      </c>
    </row>
    <row r="4467" customFormat="false" ht="15.75" hidden="false" customHeight="false" outlineLevel="0" collapsed="false">
      <c r="D4467" s="240" t="n">
        <v>4467</v>
      </c>
    </row>
    <row r="4468" customFormat="false" ht="15.75" hidden="false" customHeight="false" outlineLevel="0" collapsed="false">
      <c r="D4468" s="240" t="n">
        <v>4468</v>
      </c>
    </row>
    <row r="4469" customFormat="false" ht="15.75" hidden="false" customHeight="false" outlineLevel="0" collapsed="false">
      <c r="D4469" s="240" t="n">
        <v>4469</v>
      </c>
    </row>
    <row r="4470" customFormat="false" ht="15.75" hidden="false" customHeight="false" outlineLevel="0" collapsed="false">
      <c r="D4470" s="240" t="n">
        <v>4470</v>
      </c>
    </row>
    <row r="4471" customFormat="false" ht="15.75" hidden="false" customHeight="false" outlineLevel="0" collapsed="false">
      <c r="D4471" s="240" t="n">
        <v>4471</v>
      </c>
    </row>
    <row r="4472" customFormat="false" ht="15.75" hidden="false" customHeight="false" outlineLevel="0" collapsed="false">
      <c r="D4472" s="240" t="n">
        <v>4472</v>
      </c>
    </row>
    <row r="4473" customFormat="false" ht="15.75" hidden="false" customHeight="false" outlineLevel="0" collapsed="false">
      <c r="D4473" s="240" t="n">
        <v>4473</v>
      </c>
    </row>
    <row r="4474" customFormat="false" ht="15.75" hidden="false" customHeight="false" outlineLevel="0" collapsed="false">
      <c r="D4474" s="240" t="n">
        <v>4474</v>
      </c>
    </row>
    <row r="4475" customFormat="false" ht="15.75" hidden="false" customHeight="false" outlineLevel="0" collapsed="false">
      <c r="D4475" s="240" t="n">
        <v>4475</v>
      </c>
    </row>
    <row r="4476" customFormat="false" ht="15.75" hidden="false" customHeight="false" outlineLevel="0" collapsed="false">
      <c r="D4476" s="240" t="n">
        <v>4476</v>
      </c>
    </row>
    <row r="4477" customFormat="false" ht="15.75" hidden="false" customHeight="false" outlineLevel="0" collapsed="false">
      <c r="D4477" s="240" t="n">
        <v>4477</v>
      </c>
    </row>
    <row r="4478" customFormat="false" ht="15.75" hidden="false" customHeight="false" outlineLevel="0" collapsed="false">
      <c r="D4478" s="240" t="n">
        <v>4478</v>
      </c>
    </row>
    <row r="4479" customFormat="false" ht="15.75" hidden="false" customHeight="false" outlineLevel="0" collapsed="false">
      <c r="D4479" s="240" t="n">
        <v>4479</v>
      </c>
    </row>
    <row r="4480" customFormat="false" ht="15.75" hidden="false" customHeight="false" outlineLevel="0" collapsed="false">
      <c r="D4480" s="240" t="n">
        <v>4480</v>
      </c>
    </row>
    <row r="4481" customFormat="false" ht="15.75" hidden="false" customHeight="false" outlineLevel="0" collapsed="false">
      <c r="D4481" s="240" t="n">
        <v>4481</v>
      </c>
    </row>
    <row r="4482" customFormat="false" ht="15.75" hidden="false" customHeight="false" outlineLevel="0" collapsed="false">
      <c r="D4482" s="240" t="n">
        <v>4482</v>
      </c>
    </row>
    <row r="4483" customFormat="false" ht="15.75" hidden="false" customHeight="false" outlineLevel="0" collapsed="false">
      <c r="D4483" s="240" t="n">
        <v>4483</v>
      </c>
    </row>
    <row r="4484" customFormat="false" ht="15.75" hidden="false" customHeight="false" outlineLevel="0" collapsed="false">
      <c r="D4484" s="240" t="n">
        <v>4484</v>
      </c>
    </row>
    <row r="4485" customFormat="false" ht="15.75" hidden="false" customHeight="false" outlineLevel="0" collapsed="false">
      <c r="D4485" s="240" t="n">
        <v>4485</v>
      </c>
    </row>
    <row r="4486" customFormat="false" ht="15.75" hidden="false" customHeight="false" outlineLevel="0" collapsed="false">
      <c r="D4486" s="240" t="n">
        <v>4486</v>
      </c>
    </row>
    <row r="4487" customFormat="false" ht="15.75" hidden="false" customHeight="false" outlineLevel="0" collapsed="false">
      <c r="D4487" s="240" t="n">
        <v>4487</v>
      </c>
    </row>
    <row r="4488" customFormat="false" ht="15.75" hidden="false" customHeight="false" outlineLevel="0" collapsed="false">
      <c r="D4488" s="240" t="n">
        <v>4488</v>
      </c>
    </row>
    <row r="4489" customFormat="false" ht="15.75" hidden="false" customHeight="false" outlineLevel="0" collapsed="false">
      <c r="D4489" s="240" t="n">
        <v>4489</v>
      </c>
    </row>
    <row r="4490" customFormat="false" ht="15.75" hidden="false" customHeight="false" outlineLevel="0" collapsed="false">
      <c r="D4490" s="240" t="n">
        <v>4490</v>
      </c>
    </row>
    <row r="4491" customFormat="false" ht="15.75" hidden="false" customHeight="false" outlineLevel="0" collapsed="false">
      <c r="D4491" s="240" t="n">
        <v>4491</v>
      </c>
    </row>
    <row r="4492" customFormat="false" ht="15.75" hidden="false" customHeight="false" outlineLevel="0" collapsed="false">
      <c r="D4492" s="240" t="n">
        <v>4492</v>
      </c>
    </row>
    <row r="4493" customFormat="false" ht="15.75" hidden="false" customHeight="false" outlineLevel="0" collapsed="false">
      <c r="D4493" s="240" t="n">
        <v>4493</v>
      </c>
    </row>
    <row r="4494" customFormat="false" ht="15.75" hidden="false" customHeight="false" outlineLevel="0" collapsed="false">
      <c r="D4494" s="240" t="n">
        <v>4494</v>
      </c>
    </row>
    <row r="4495" customFormat="false" ht="15.75" hidden="false" customHeight="false" outlineLevel="0" collapsed="false">
      <c r="D4495" s="240" t="n">
        <v>4495</v>
      </c>
    </row>
    <row r="4496" customFormat="false" ht="15.75" hidden="false" customHeight="false" outlineLevel="0" collapsed="false">
      <c r="D4496" s="240" t="n">
        <v>4496</v>
      </c>
    </row>
    <row r="4497" customFormat="false" ht="15.75" hidden="false" customHeight="false" outlineLevel="0" collapsed="false">
      <c r="D4497" s="240" t="n">
        <v>4497</v>
      </c>
    </row>
    <row r="4498" customFormat="false" ht="15.75" hidden="false" customHeight="false" outlineLevel="0" collapsed="false">
      <c r="D4498" s="240" t="n">
        <v>4498</v>
      </c>
    </row>
    <row r="4499" customFormat="false" ht="15.75" hidden="false" customHeight="false" outlineLevel="0" collapsed="false">
      <c r="D4499" s="240" t="n">
        <v>4499</v>
      </c>
    </row>
    <row r="4500" customFormat="false" ht="15.75" hidden="false" customHeight="false" outlineLevel="0" collapsed="false">
      <c r="D4500" s="240" t="n">
        <v>4500</v>
      </c>
    </row>
    <row r="4501" customFormat="false" ht="15.75" hidden="false" customHeight="false" outlineLevel="0" collapsed="false">
      <c r="D4501" s="240" t="n">
        <v>4501</v>
      </c>
    </row>
    <row r="4502" customFormat="false" ht="15.75" hidden="false" customHeight="false" outlineLevel="0" collapsed="false">
      <c r="D4502" s="240" t="n">
        <v>4502</v>
      </c>
    </row>
    <row r="4503" customFormat="false" ht="15.75" hidden="false" customHeight="false" outlineLevel="0" collapsed="false">
      <c r="D4503" s="240" t="n">
        <v>4503</v>
      </c>
    </row>
    <row r="4504" customFormat="false" ht="15.75" hidden="false" customHeight="false" outlineLevel="0" collapsed="false">
      <c r="D4504" s="240" t="n">
        <v>4504</v>
      </c>
    </row>
    <row r="4505" customFormat="false" ht="15.75" hidden="false" customHeight="false" outlineLevel="0" collapsed="false">
      <c r="D4505" s="240" t="n">
        <v>4505</v>
      </c>
    </row>
    <row r="4506" customFormat="false" ht="15.75" hidden="false" customHeight="false" outlineLevel="0" collapsed="false">
      <c r="D4506" s="240" t="n">
        <v>4506</v>
      </c>
    </row>
    <row r="4507" customFormat="false" ht="15.75" hidden="false" customHeight="false" outlineLevel="0" collapsed="false">
      <c r="D4507" s="240" t="n">
        <v>4507</v>
      </c>
    </row>
    <row r="4508" customFormat="false" ht="15.75" hidden="false" customHeight="false" outlineLevel="0" collapsed="false">
      <c r="D4508" s="240" t="n">
        <v>4508</v>
      </c>
    </row>
    <row r="4509" customFormat="false" ht="15.75" hidden="false" customHeight="false" outlineLevel="0" collapsed="false">
      <c r="D4509" s="240" t="n">
        <v>4509</v>
      </c>
    </row>
    <row r="4510" customFormat="false" ht="15.75" hidden="false" customHeight="false" outlineLevel="0" collapsed="false">
      <c r="D4510" s="240" t="n">
        <v>4510</v>
      </c>
    </row>
    <row r="4511" customFormat="false" ht="15.75" hidden="false" customHeight="false" outlineLevel="0" collapsed="false">
      <c r="D4511" s="240" t="n">
        <v>4511</v>
      </c>
    </row>
    <row r="4512" customFormat="false" ht="15.75" hidden="false" customHeight="false" outlineLevel="0" collapsed="false">
      <c r="D4512" s="240" t="n">
        <v>4512</v>
      </c>
    </row>
    <row r="4513" customFormat="false" ht="15.75" hidden="false" customHeight="false" outlineLevel="0" collapsed="false">
      <c r="D4513" s="240" t="n">
        <v>4513</v>
      </c>
    </row>
    <row r="4514" customFormat="false" ht="15.75" hidden="false" customHeight="false" outlineLevel="0" collapsed="false">
      <c r="D4514" s="240" t="n">
        <v>4514</v>
      </c>
    </row>
    <row r="4515" customFormat="false" ht="15.75" hidden="false" customHeight="false" outlineLevel="0" collapsed="false">
      <c r="D4515" s="240" t="n">
        <v>4515</v>
      </c>
    </row>
    <row r="4516" customFormat="false" ht="15.75" hidden="false" customHeight="false" outlineLevel="0" collapsed="false">
      <c r="D4516" s="240" t="n">
        <v>4516</v>
      </c>
    </row>
    <row r="4517" customFormat="false" ht="15.75" hidden="false" customHeight="false" outlineLevel="0" collapsed="false">
      <c r="D4517" s="240" t="n">
        <v>4517</v>
      </c>
    </row>
    <row r="4518" customFormat="false" ht="15.75" hidden="false" customHeight="false" outlineLevel="0" collapsed="false">
      <c r="D4518" s="240" t="n">
        <v>4518</v>
      </c>
    </row>
    <row r="4519" customFormat="false" ht="15.75" hidden="false" customHeight="false" outlineLevel="0" collapsed="false">
      <c r="D4519" s="240" t="n">
        <v>4519</v>
      </c>
    </row>
    <row r="4520" customFormat="false" ht="15.75" hidden="false" customHeight="false" outlineLevel="0" collapsed="false">
      <c r="D4520" s="240" t="n">
        <v>4520</v>
      </c>
    </row>
    <row r="4521" customFormat="false" ht="15.75" hidden="false" customHeight="false" outlineLevel="0" collapsed="false">
      <c r="D4521" s="240" t="n">
        <v>4521</v>
      </c>
    </row>
    <row r="4522" customFormat="false" ht="15.75" hidden="false" customHeight="false" outlineLevel="0" collapsed="false">
      <c r="D4522" s="240" t="n">
        <v>4522</v>
      </c>
    </row>
    <row r="4523" customFormat="false" ht="15.75" hidden="false" customHeight="false" outlineLevel="0" collapsed="false">
      <c r="D4523" s="240" t="n">
        <v>4523</v>
      </c>
    </row>
    <row r="4524" customFormat="false" ht="15.75" hidden="false" customHeight="false" outlineLevel="0" collapsed="false">
      <c r="D4524" s="240" t="n">
        <v>4524</v>
      </c>
    </row>
    <row r="4525" customFormat="false" ht="15.75" hidden="false" customHeight="false" outlineLevel="0" collapsed="false">
      <c r="D4525" s="240" t="n">
        <v>4525</v>
      </c>
    </row>
    <row r="4526" customFormat="false" ht="15.75" hidden="false" customHeight="false" outlineLevel="0" collapsed="false">
      <c r="D4526" s="240" t="n">
        <v>4526</v>
      </c>
    </row>
    <row r="4527" customFormat="false" ht="15.75" hidden="false" customHeight="false" outlineLevel="0" collapsed="false">
      <c r="D4527" s="240" t="n">
        <v>4527</v>
      </c>
    </row>
    <row r="4528" customFormat="false" ht="15.75" hidden="false" customHeight="false" outlineLevel="0" collapsed="false">
      <c r="D4528" s="240" t="n">
        <v>4528</v>
      </c>
    </row>
    <row r="4529" customFormat="false" ht="15.75" hidden="false" customHeight="false" outlineLevel="0" collapsed="false">
      <c r="D4529" s="240" t="n">
        <v>4529</v>
      </c>
    </row>
    <row r="4530" customFormat="false" ht="15.75" hidden="false" customHeight="false" outlineLevel="0" collapsed="false">
      <c r="D4530" s="240" t="n">
        <v>4530</v>
      </c>
    </row>
    <row r="4531" customFormat="false" ht="15.75" hidden="false" customHeight="false" outlineLevel="0" collapsed="false">
      <c r="D4531" s="240" t="n">
        <v>4531</v>
      </c>
    </row>
    <row r="4532" customFormat="false" ht="15.75" hidden="false" customHeight="false" outlineLevel="0" collapsed="false">
      <c r="D4532" s="240" t="n">
        <v>4532</v>
      </c>
    </row>
    <row r="4533" customFormat="false" ht="15.75" hidden="false" customHeight="false" outlineLevel="0" collapsed="false">
      <c r="D4533" s="240" t="n">
        <v>4533</v>
      </c>
    </row>
    <row r="4534" customFormat="false" ht="15.75" hidden="false" customHeight="false" outlineLevel="0" collapsed="false">
      <c r="D4534" s="240" t="n">
        <v>4534</v>
      </c>
    </row>
    <row r="4535" customFormat="false" ht="15.75" hidden="false" customHeight="false" outlineLevel="0" collapsed="false">
      <c r="D4535" s="240" t="n">
        <v>4535</v>
      </c>
    </row>
    <row r="4536" customFormat="false" ht="15.75" hidden="false" customHeight="false" outlineLevel="0" collapsed="false">
      <c r="D4536" s="240" t="n">
        <v>4536</v>
      </c>
    </row>
    <row r="4537" customFormat="false" ht="15.75" hidden="false" customHeight="false" outlineLevel="0" collapsed="false">
      <c r="D4537" s="240" t="n">
        <v>4537</v>
      </c>
    </row>
    <row r="4538" customFormat="false" ht="15.75" hidden="false" customHeight="false" outlineLevel="0" collapsed="false">
      <c r="D4538" s="240" t="n">
        <v>4538</v>
      </c>
    </row>
    <row r="4539" customFormat="false" ht="15.75" hidden="false" customHeight="false" outlineLevel="0" collapsed="false">
      <c r="D4539" s="240" t="n">
        <v>4539</v>
      </c>
    </row>
    <row r="4540" customFormat="false" ht="15.75" hidden="false" customHeight="false" outlineLevel="0" collapsed="false">
      <c r="D4540" s="240" t="n">
        <v>4540</v>
      </c>
    </row>
    <row r="4541" customFormat="false" ht="15.75" hidden="false" customHeight="false" outlineLevel="0" collapsed="false">
      <c r="D4541" s="240" t="n">
        <v>4541</v>
      </c>
    </row>
    <row r="4542" customFormat="false" ht="15.75" hidden="false" customHeight="false" outlineLevel="0" collapsed="false">
      <c r="D4542" s="240" t="n">
        <v>4542</v>
      </c>
    </row>
    <row r="4543" customFormat="false" ht="15.75" hidden="false" customHeight="false" outlineLevel="0" collapsed="false">
      <c r="D4543" s="240" t="n">
        <v>4543</v>
      </c>
    </row>
    <row r="4544" customFormat="false" ht="15.75" hidden="false" customHeight="false" outlineLevel="0" collapsed="false">
      <c r="D4544" s="240" t="n">
        <v>4544</v>
      </c>
    </row>
    <row r="4545" customFormat="false" ht="15.75" hidden="false" customHeight="false" outlineLevel="0" collapsed="false">
      <c r="D4545" s="240" t="n">
        <v>4545</v>
      </c>
    </row>
    <row r="4546" customFormat="false" ht="15.75" hidden="false" customHeight="false" outlineLevel="0" collapsed="false">
      <c r="D4546" s="240" t="n">
        <v>4546</v>
      </c>
    </row>
    <row r="4547" customFormat="false" ht="15.75" hidden="false" customHeight="false" outlineLevel="0" collapsed="false">
      <c r="D4547" s="240" t="n">
        <v>4547</v>
      </c>
    </row>
    <row r="4548" customFormat="false" ht="15.75" hidden="false" customHeight="false" outlineLevel="0" collapsed="false">
      <c r="D4548" s="240" t="n">
        <v>4548</v>
      </c>
    </row>
    <row r="4549" customFormat="false" ht="15.75" hidden="false" customHeight="false" outlineLevel="0" collapsed="false">
      <c r="D4549" s="240" t="n">
        <v>4549</v>
      </c>
    </row>
    <row r="4550" customFormat="false" ht="15.75" hidden="false" customHeight="false" outlineLevel="0" collapsed="false">
      <c r="D4550" s="240" t="n">
        <v>4550</v>
      </c>
    </row>
    <row r="4551" customFormat="false" ht="15.75" hidden="false" customHeight="false" outlineLevel="0" collapsed="false">
      <c r="D4551" s="240" t="n">
        <v>4551</v>
      </c>
    </row>
    <row r="4552" customFormat="false" ht="15.75" hidden="false" customHeight="false" outlineLevel="0" collapsed="false">
      <c r="D4552" s="240" t="n">
        <v>4552</v>
      </c>
    </row>
    <row r="4553" customFormat="false" ht="15.75" hidden="false" customHeight="false" outlineLevel="0" collapsed="false">
      <c r="D4553" s="240" t="n">
        <v>4553</v>
      </c>
    </row>
    <row r="4554" customFormat="false" ht="15.75" hidden="false" customHeight="false" outlineLevel="0" collapsed="false">
      <c r="D4554" s="240" t="n">
        <v>4554</v>
      </c>
    </row>
    <row r="4555" customFormat="false" ht="15.75" hidden="false" customHeight="false" outlineLevel="0" collapsed="false">
      <c r="D4555" s="240" t="n">
        <v>4555</v>
      </c>
    </row>
    <row r="4556" customFormat="false" ht="15.75" hidden="false" customHeight="false" outlineLevel="0" collapsed="false">
      <c r="D4556" s="240" t="n">
        <v>4556</v>
      </c>
    </row>
    <row r="4557" customFormat="false" ht="15.75" hidden="false" customHeight="false" outlineLevel="0" collapsed="false">
      <c r="D4557" s="240" t="n">
        <v>4557</v>
      </c>
    </row>
    <row r="4558" customFormat="false" ht="15.75" hidden="false" customHeight="false" outlineLevel="0" collapsed="false">
      <c r="D4558" s="240" t="n">
        <v>4558</v>
      </c>
    </row>
    <row r="4559" customFormat="false" ht="15.75" hidden="false" customHeight="false" outlineLevel="0" collapsed="false">
      <c r="D4559" s="240" t="n">
        <v>4559</v>
      </c>
    </row>
    <row r="4560" customFormat="false" ht="15.75" hidden="false" customHeight="false" outlineLevel="0" collapsed="false">
      <c r="D4560" s="240" t="n">
        <v>4560</v>
      </c>
    </row>
    <row r="4561" customFormat="false" ht="15.75" hidden="false" customHeight="false" outlineLevel="0" collapsed="false">
      <c r="D4561" s="240" t="n">
        <v>4561</v>
      </c>
    </row>
    <row r="4562" customFormat="false" ht="15.75" hidden="false" customHeight="false" outlineLevel="0" collapsed="false">
      <c r="D4562" s="240" t="n">
        <v>4562</v>
      </c>
    </row>
    <row r="4563" customFormat="false" ht="15.75" hidden="false" customHeight="false" outlineLevel="0" collapsed="false">
      <c r="D4563" s="240" t="n">
        <v>4563</v>
      </c>
    </row>
    <row r="4564" customFormat="false" ht="15.75" hidden="false" customHeight="false" outlineLevel="0" collapsed="false">
      <c r="D4564" s="240" t="n">
        <v>4564</v>
      </c>
    </row>
    <row r="4565" customFormat="false" ht="15.75" hidden="false" customHeight="false" outlineLevel="0" collapsed="false">
      <c r="D4565" s="240" t="n">
        <v>4565</v>
      </c>
    </row>
    <row r="4566" customFormat="false" ht="15.75" hidden="false" customHeight="false" outlineLevel="0" collapsed="false">
      <c r="D4566" s="240" t="n">
        <v>4566</v>
      </c>
    </row>
    <row r="4567" customFormat="false" ht="15.75" hidden="false" customHeight="false" outlineLevel="0" collapsed="false">
      <c r="D4567" s="240" t="n">
        <v>4567</v>
      </c>
    </row>
    <row r="4568" customFormat="false" ht="15.75" hidden="false" customHeight="false" outlineLevel="0" collapsed="false">
      <c r="D4568" s="240" t="n">
        <v>4568</v>
      </c>
    </row>
    <row r="4569" customFormat="false" ht="15.75" hidden="false" customHeight="false" outlineLevel="0" collapsed="false">
      <c r="D4569" s="240" t="n">
        <v>4569</v>
      </c>
    </row>
    <row r="4570" customFormat="false" ht="15.75" hidden="false" customHeight="false" outlineLevel="0" collapsed="false">
      <c r="D4570" s="240" t="n">
        <v>4570</v>
      </c>
    </row>
    <row r="4571" customFormat="false" ht="15.75" hidden="false" customHeight="false" outlineLevel="0" collapsed="false">
      <c r="D4571" s="240" t="n">
        <v>4571</v>
      </c>
    </row>
    <row r="4572" customFormat="false" ht="15.75" hidden="false" customHeight="false" outlineLevel="0" collapsed="false">
      <c r="D4572" s="240" t="n">
        <v>4572</v>
      </c>
    </row>
    <row r="4573" customFormat="false" ht="15.75" hidden="false" customHeight="false" outlineLevel="0" collapsed="false">
      <c r="D4573" s="240" t="n">
        <v>4573</v>
      </c>
    </row>
    <row r="4574" customFormat="false" ht="15.75" hidden="false" customHeight="false" outlineLevel="0" collapsed="false">
      <c r="D4574" s="240" t="n">
        <v>4574</v>
      </c>
    </row>
    <row r="4575" customFormat="false" ht="15.75" hidden="false" customHeight="false" outlineLevel="0" collapsed="false">
      <c r="D4575" s="240" t="n">
        <v>4575</v>
      </c>
    </row>
    <row r="4576" customFormat="false" ht="15.75" hidden="false" customHeight="false" outlineLevel="0" collapsed="false">
      <c r="D4576" s="240" t="n">
        <v>4576</v>
      </c>
    </row>
    <row r="4577" customFormat="false" ht="15.75" hidden="false" customHeight="false" outlineLevel="0" collapsed="false">
      <c r="D4577" s="240" t="n">
        <v>4577</v>
      </c>
    </row>
    <row r="4578" customFormat="false" ht="15.75" hidden="false" customHeight="false" outlineLevel="0" collapsed="false">
      <c r="D4578" s="240" t="n">
        <v>4578</v>
      </c>
    </row>
    <row r="4579" customFormat="false" ht="15.75" hidden="false" customHeight="false" outlineLevel="0" collapsed="false">
      <c r="D4579" s="240" t="n">
        <v>4579</v>
      </c>
    </row>
    <row r="4580" customFormat="false" ht="15.75" hidden="false" customHeight="false" outlineLevel="0" collapsed="false">
      <c r="D4580" s="240" t="n">
        <v>4580</v>
      </c>
    </row>
    <row r="4581" customFormat="false" ht="15.75" hidden="false" customHeight="false" outlineLevel="0" collapsed="false">
      <c r="D4581" s="240" t="n">
        <v>4581</v>
      </c>
    </row>
    <row r="4582" customFormat="false" ht="15.75" hidden="false" customHeight="false" outlineLevel="0" collapsed="false">
      <c r="D4582" s="240" t="n">
        <v>4582</v>
      </c>
    </row>
    <row r="4583" customFormat="false" ht="15.75" hidden="false" customHeight="false" outlineLevel="0" collapsed="false">
      <c r="D4583" s="240" t="n">
        <v>4583</v>
      </c>
    </row>
    <row r="4584" customFormat="false" ht="15.75" hidden="false" customHeight="false" outlineLevel="0" collapsed="false">
      <c r="D4584" s="240" t="n">
        <v>4584</v>
      </c>
    </row>
    <row r="4585" customFormat="false" ht="15.75" hidden="false" customHeight="false" outlineLevel="0" collapsed="false">
      <c r="D4585" s="240" t="n">
        <v>4585</v>
      </c>
    </row>
    <row r="4586" customFormat="false" ht="15.75" hidden="false" customHeight="false" outlineLevel="0" collapsed="false">
      <c r="D4586" s="240" t="n">
        <v>4586</v>
      </c>
    </row>
    <row r="4587" customFormat="false" ht="15.75" hidden="false" customHeight="false" outlineLevel="0" collapsed="false">
      <c r="D4587" s="240" t="n">
        <v>4587</v>
      </c>
    </row>
    <row r="4588" customFormat="false" ht="15.75" hidden="false" customHeight="false" outlineLevel="0" collapsed="false">
      <c r="D4588" s="240" t="n">
        <v>4588</v>
      </c>
    </row>
    <row r="4589" customFormat="false" ht="15.75" hidden="false" customHeight="false" outlineLevel="0" collapsed="false">
      <c r="D4589" s="240" t="n">
        <v>4589</v>
      </c>
    </row>
    <row r="4590" customFormat="false" ht="15.75" hidden="false" customHeight="false" outlineLevel="0" collapsed="false">
      <c r="D4590" s="240" t="n">
        <v>4590</v>
      </c>
    </row>
    <row r="4591" customFormat="false" ht="15.75" hidden="false" customHeight="false" outlineLevel="0" collapsed="false">
      <c r="D4591" s="240" t="n">
        <v>4591</v>
      </c>
    </row>
    <row r="4592" customFormat="false" ht="15.75" hidden="false" customHeight="false" outlineLevel="0" collapsed="false">
      <c r="D4592" s="240" t="n">
        <v>4592</v>
      </c>
    </row>
    <row r="4593" customFormat="false" ht="15.75" hidden="false" customHeight="false" outlineLevel="0" collapsed="false">
      <c r="D4593" s="240" t="n">
        <v>4593</v>
      </c>
    </row>
    <row r="4594" customFormat="false" ht="15.75" hidden="false" customHeight="false" outlineLevel="0" collapsed="false">
      <c r="D4594" s="240" t="n">
        <v>4594</v>
      </c>
    </row>
    <row r="4595" customFormat="false" ht="15.75" hidden="false" customHeight="false" outlineLevel="0" collapsed="false">
      <c r="D4595" s="240" t="n">
        <v>4595</v>
      </c>
    </row>
    <row r="4596" customFormat="false" ht="15.75" hidden="false" customHeight="false" outlineLevel="0" collapsed="false">
      <c r="D4596" s="240" t="n">
        <v>4596</v>
      </c>
    </row>
    <row r="4597" customFormat="false" ht="15.75" hidden="false" customHeight="false" outlineLevel="0" collapsed="false">
      <c r="D4597" s="240" t="n">
        <v>4597</v>
      </c>
    </row>
    <row r="4598" customFormat="false" ht="15.75" hidden="false" customHeight="false" outlineLevel="0" collapsed="false">
      <c r="D4598" s="240" t="n">
        <v>4598</v>
      </c>
    </row>
    <row r="4599" customFormat="false" ht="15.75" hidden="false" customHeight="false" outlineLevel="0" collapsed="false">
      <c r="D4599" s="240" t="n">
        <v>4599</v>
      </c>
    </row>
    <row r="4600" customFormat="false" ht="15.75" hidden="false" customHeight="false" outlineLevel="0" collapsed="false">
      <c r="D4600" s="240" t="n">
        <v>4600</v>
      </c>
    </row>
    <row r="4601" customFormat="false" ht="15.75" hidden="false" customHeight="false" outlineLevel="0" collapsed="false">
      <c r="D4601" s="240" t="n">
        <v>4601</v>
      </c>
    </row>
    <row r="4602" customFormat="false" ht="15.75" hidden="false" customHeight="false" outlineLevel="0" collapsed="false">
      <c r="D4602" s="240" t="n">
        <v>4602</v>
      </c>
    </row>
    <row r="4603" customFormat="false" ht="15.75" hidden="false" customHeight="false" outlineLevel="0" collapsed="false">
      <c r="D4603" s="240" t="n">
        <v>4603</v>
      </c>
    </row>
    <row r="4604" customFormat="false" ht="15.75" hidden="false" customHeight="false" outlineLevel="0" collapsed="false">
      <c r="D4604" s="240" t="n">
        <v>4604</v>
      </c>
    </row>
    <row r="4605" customFormat="false" ht="15.75" hidden="false" customHeight="false" outlineLevel="0" collapsed="false">
      <c r="D4605" s="240" t="n">
        <v>4605</v>
      </c>
    </row>
    <row r="4606" customFormat="false" ht="15.75" hidden="false" customHeight="false" outlineLevel="0" collapsed="false">
      <c r="D4606" s="240" t="n">
        <v>4606</v>
      </c>
    </row>
    <row r="4607" customFormat="false" ht="15.75" hidden="false" customHeight="false" outlineLevel="0" collapsed="false">
      <c r="D4607" s="240" t="n">
        <v>4607</v>
      </c>
    </row>
    <row r="4608" customFormat="false" ht="15.75" hidden="false" customHeight="false" outlineLevel="0" collapsed="false">
      <c r="D4608" s="240" t="n">
        <v>4608</v>
      </c>
    </row>
    <row r="4609" customFormat="false" ht="15.75" hidden="false" customHeight="false" outlineLevel="0" collapsed="false">
      <c r="D4609" s="240" t="n">
        <v>4609</v>
      </c>
    </row>
    <row r="4610" customFormat="false" ht="15.75" hidden="false" customHeight="false" outlineLevel="0" collapsed="false">
      <c r="D4610" s="240" t="n">
        <v>4610</v>
      </c>
    </row>
    <row r="4611" customFormat="false" ht="15.75" hidden="false" customHeight="false" outlineLevel="0" collapsed="false">
      <c r="D4611" s="240" t="n">
        <v>4611</v>
      </c>
    </row>
    <row r="4612" customFormat="false" ht="15.75" hidden="false" customHeight="false" outlineLevel="0" collapsed="false">
      <c r="D4612" s="240" t="n">
        <v>4612</v>
      </c>
    </row>
    <row r="4613" customFormat="false" ht="15.75" hidden="false" customHeight="false" outlineLevel="0" collapsed="false">
      <c r="D4613" s="240" t="n">
        <v>4613</v>
      </c>
    </row>
    <row r="4614" customFormat="false" ht="15.75" hidden="false" customHeight="false" outlineLevel="0" collapsed="false">
      <c r="D4614" s="240" t="n">
        <v>4614</v>
      </c>
    </row>
    <row r="4615" customFormat="false" ht="15.75" hidden="false" customHeight="false" outlineLevel="0" collapsed="false">
      <c r="D4615" s="240" t="n">
        <v>4615</v>
      </c>
    </row>
    <row r="4616" customFormat="false" ht="15.75" hidden="false" customHeight="false" outlineLevel="0" collapsed="false">
      <c r="D4616" s="240" t="n">
        <v>4616</v>
      </c>
    </row>
    <row r="4617" customFormat="false" ht="15.75" hidden="false" customHeight="false" outlineLevel="0" collapsed="false">
      <c r="D4617" s="240" t="n">
        <v>4617</v>
      </c>
    </row>
    <row r="4618" customFormat="false" ht="15.75" hidden="false" customHeight="false" outlineLevel="0" collapsed="false">
      <c r="D4618" s="240" t="n">
        <v>4618</v>
      </c>
    </row>
    <row r="4619" customFormat="false" ht="15.75" hidden="false" customHeight="false" outlineLevel="0" collapsed="false">
      <c r="D4619" s="240" t="n">
        <v>4619</v>
      </c>
    </row>
    <row r="4620" customFormat="false" ht="15.75" hidden="false" customHeight="false" outlineLevel="0" collapsed="false">
      <c r="D4620" s="240" t="n">
        <v>4620</v>
      </c>
    </row>
    <row r="4621" customFormat="false" ht="15.75" hidden="false" customHeight="false" outlineLevel="0" collapsed="false">
      <c r="D4621" s="240" t="n">
        <v>4621</v>
      </c>
    </row>
    <row r="4622" customFormat="false" ht="15.75" hidden="false" customHeight="false" outlineLevel="0" collapsed="false">
      <c r="D4622" s="240" t="n">
        <v>4622</v>
      </c>
    </row>
    <row r="4623" customFormat="false" ht="15.75" hidden="false" customHeight="false" outlineLevel="0" collapsed="false">
      <c r="D4623" s="240" t="n">
        <v>4623</v>
      </c>
    </row>
    <row r="4624" customFormat="false" ht="15.75" hidden="false" customHeight="false" outlineLevel="0" collapsed="false">
      <c r="D4624" s="240" t="n">
        <v>4624</v>
      </c>
    </row>
    <row r="4625" customFormat="false" ht="15.75" hidden="false" customHeight="false" outlineLevel="0" collapsed="false">
      <c r="D4625" s="240" t="n">
        <v>4625</v>
      </c>
    </row>
    <row r="4626" customFormat="false" ht="15.75" hidden="false" customHeight="false" outlineLevel="0" collapsed="false">
      <c r="D4626" s="240" t="n">
        <v>4626</v>
      </c>
    </row>
    <row r="4627" customFormat="false" ht="15.75" hidden="false" customHeight="false" outlineLevel="0" collapsed="false">
      <c r="D4627" s="240" t="n">
        <v>4627</v>
      </c>
    </row>
    <row r="4628" customFormat="false" ht="15.75" hidden="false" customHeight="false" outlineLevel="0" collapsed="false">
      <c r="D4628" s="240" t="n">
        <v>4628</v>
      </c>
    </row>
    <row r="4629" customFormat="false" ht="15.75" hidden="false" customHeight="false" outlineLevel="0" collapsed="false">
      <c r="D4629" s="240" t="n">
        <v>4629</v>
      </c>
    </row>
    <row r="4630" customFormat="false" ht="15.75" hidden="false" customHeight="false" outlineLevel="0" collapsed="false">
      <c r="D4630" s="240" t="n">
        <v>4630</v>
      </c>
    </row>
    <row r="4631" customFormat="false" ht="15.75" hidden="false" customHeight="false" outlineLevel="0" collapsed="false">
      <c r="D4631" s="240" t="n">
        <v>4631</v>
      </c>
    </row>
    <row r="4632" customFormat="false" ht="15.75" hidden="false" customHeight="false" outlineLevel="0" collapsed="false">
      <c r="D4632" s="240" t="n">
        <v>4632</v>
      </c>
    </row>
    <row r="4633" customFormat="false" ht="15.75" hidden="false" customHeight="false" outlineLevel="0" collapsed="false">
      <c r="D4633" s="240" t="n">
        <v>4633</v>
      </c>
    </row>
    <row r="4634" customFormat="false" ht="15.75" hidden="false" customHeight="false" outlineLevel="0" collapsed="false">
      <c r="D4634" s="240" t="n">
        <v>4634</v>
      </c>
    </row>
    <row r="4635" customFormat="false" ht="15.75" hidden="false" customHeight="false" outlineLevel="0" collapsed="false">
      <c r="D4635" s="240" t="n">
        <v>4635</v>
      </c>
    </row>
    <row r="4636" customFormat="false" ht="15.75" hidden="false" customHeight="false" outlineLevel="0" collapsed="false">
      <c r="D4636" s="240" t="n">
        <v>4636</v>
      </c>
    </row>
    <row r="4637" customFormat="false" ht="15.75" hidden="false" customHeight="false" outlineLevel="0" collapsed="false">
      <c r="D4637" s="240" t="n">
        <v>4637</v>
      </c>
    </row>
    <row r="4638" customFormat="false" ht="15.75" hidden="false" customHeight="false" outlineLevel="0" collapsed="false">
      <c r="D4638" s="240" t="n">
        <v>4638</v>
      </c>
    </row>
    <row r="4639" customFormat="false" ht="15.75" hidden="false" customHeight="false" outlineLevel="0" collapsed="false">
      <c r="D4639" s="240" t="n">
        <v>4639</v>
      </c>
    </row>
    <row r="4640" customFormat="false" ht="15.75" hidden="false" customHeight="false" outlineLevel="0" collapsed="false">
      <c r="D4640" s="240" t="n">
        <v>4640</v>
      </c>
    </row>
    <row r="4641" customFormat="false" ht="15.75" hidden="false" customHeight="false" outlineLevel="0" collapsed="false">
      <c r="D4641" s="240" t="n">
        <v>4641</v>
      </c>
    </row>
    <row r="4642" customFormat="false" ht="15.75" hidden="false" customHeight="false" outlineLevel="0" collapsed="false">
      <c r="D4642" s="240" t="n">
        <v>4642</v>
      </c>
    </row>
    <row r="4643" customFormat="false" ht="15.75" hidden="false" customHeight="false" outlineLevel="0" collapsed="false">
      <c r="D4643" s="240" t="n">
        <v>4643</v>
      </c>
    </row>
    <row r="4644" customFormat="false" ht="15.75" hidden="false" customHeight="false" outlineLevel="0" collapsed="false">
      <c r="D4644" s="240" t="n">
        <v>4644</v>
      </c>
    </row>
    <row r="4645" customFormat="false" ht="15.75" hidden="false" customHeight="false" outlineLevel="0" collapsed="false">
      <c r="D4645" s="240" t="n">
        <v>4645</v>
      </c>
    </row>
    <row r="4646" customFormat="false" ht="15.75" hidden="false" customHeight="false" outlineLevel="0" collapsed="false">
      <c r="D4646" s="240" t="n">
        <v>4646</v>
      </c>
    </row>
    <row r="4647" customFormat="false" ht="15.75" hidden="false" customHeight="false" outlineLevel="0" collapsed="false">
      <c r="D4647" s="240" t="n">
        <v>4647</v>
      </c>
    </row>
    <row r="4648" customFormat="false" ht="15.75" hidden="false" customHeight="false" outlineLevel="0" collapsed="false">
      <c r="D4648" s="240" t="n">
        <v>4648</v>
      </c>
    </row>
    <row r="4649" customFormat="false" ht="15.75" hidden="false" customHeight="false" outlineLevel="0" collapsed="false">
      <c r="D4649" s="240" t="n">
        <v>4649</v>
      </c>
    </row>
    <row r="4650" customFormat="false" ht="15.75" hidden="false" customHeight="false" outlineLevel="0" collapsed="false">
      <c r="D4650" s="240" t="n">
        <v>4650</v>
      </c>
    </row>
    <row r="4651" customFormat="false" ht="15.75" hidden="false" customHeight="false" outlineLevel="0" collapsed="false">
      <c r="D4651" s="240" t="n">
        <v>4651</v>
      </c>
    </row>
    <row r="4652" customFormat="false" ht="15.75" hidden="false" customHeight="false" outlineLevel="0" collapsed="false">
      <c r="D4652" s="240" t="n">
        <v>4652</v>
      </c>
    </row>
    <row r="4653" customFormat="false" ht="15.75" hidden="false" customHeight="false" outlineLevel="0" collapsed="false">
      <c r="D4653" s="240" t="n">
        <v>4653</v>
      </c>
    </row>
    <row r="4654" customFormat="false" ht="15.75" hidden="false" customHeight="false" outlineLevel="0" collapsed="false">
      <c r="D4654" s="240" t="n">
        <v>4654</v>
      </c>
    </row>
    <row r="4655" customFormat="false" ht="15.75" hidden="false" customHeight="false" outlineLevel="0" collapsed="false">
      <c r="D4655" s="240" t="n">
        <v>4655</v>
      </c>
    </row>
    <row r="4656" customFormat="false" ht="15.75" hidden="false" customHeight="false" outlineLevel="0" collapsed="false">
      <c r="D4656" s="240" t="n">
        <v>4656</v>
      </c>
    </row>
    <row r="4657" customFormat="false" ht="15.75" hidden="false" customHeight="false" outlineLevel="0" collapsed="false">
      <c r="D4657" s="240" t="n">
        <v>4657</v>
      </c>
    </row>
    <row r="4658" customFormat="false" ht="15.75" hidden="false" customHeight="false" outlineLevel="0" collapsed="false">
      <c r="D4658" s="240" t="n">
        <v>4658</v>
      </c>
    </row>
    <row r="4659" customFormat="false" ht="15.75" hidden="false" customHeight="false" outlineLevel="0" collapsed="false">
      <c r="D4659" s="240" t="n">
        <v>4659</v>
      </c>
    </row>
    <row r="4660" customFormat="false" ht="15.75" hidden="false" customHeight="false" outlineLevel="0" collapsed="false">
      <c r="D4660" s="240" t="n">
        <v>4660</v>
      </c>
    </row>
    <row r="4661" customFormat="false" ht="15.75" hidden="false" customHeight="false" outlineLevel="0" collapsed="false">
      <c r="D4661" s="240" t="n">
        <v>4661</v>
      </c>
    </row>
    <row r="4662" customFormat="false" ht="15.75" hidden="false" customHeight="false" outlineLevel="0" collapsed="false">
      <c r="D4662" s="240" t="n">
        <v>4662</v>
      </c>
    </row>
    <row r="4663" customFormat="false" ht="15.75" hidden="false" customHeight="false" outlineLevel="0" collapsed="false">
      <c r="D4663" s="240" t="n">
        <v>4663</v>
      </c>
    </row>
    <row r="4664" customFormat="false" ht="15.75" hidden="false" customHeight="false" outlineLevel="0" collapsed="false">
      <c r="D4664" s="240" t="n">
        <v>4664</v>
      </c>
    </row>
    <row r="4665" customFormat="false" ht="15.75" hidden="false" customHeight="false" outlineLevel="0" collapsed="false">
      <c r="D4665" s="240" t="n">
        <v>4665</v>
      </c>
    </row>
    <row r="4666" customFormat="false" ht="15.75" hidden="false" customHeight="false" outlineLevel="0" collapsed="false">
      <c r="D4666" s="240" t="n">
        <v>4666</v>
      </c>
    </row>
    <row r="4667" customFormat="false" ht="15.75" hidden="false" customHeight="false" outlineLevel="0" collapsed="false">
      <c r="D4667" s="240" t="n">
        <v>4667</v>
      </c>
    </row>
    <row r="4668" customFormat="false" ht="15.75" hidden="false" customHeight="false" outlineLevel="0" collapsed="false">
      <c r="D4668" s="240" t="n">
        <v>4668</v>
      </c>
    </row>
    <row r="4669" customFormat="false" ht="15.75" hidden="false" customHeight="false" outlineLevel="0" collapsed="false">
      <c r="D4669" s="240" t="n">
        <v>4669</v>
      </c>
    </row>
    <row r="4670" customFormat="false" ht="15.75" hidden="false" customHeight="false" outlineLevel="0" collapsed="false">
      <c r="D4670" s="240" t="n">
        <v>4670</v>
      </c>
    </row>
    <row r="4671" customFormat="false" ht="15.75" hidden="false" customHeight="false" outlineLevel="0" collapsed="false">
      <c r="D4671" s="240" t="n">
        <v>4671</v>
      </c>
    </row>
    <row r="4672" customFormat="false" ht="15.75" hidden="false" customHeight="false" outlineLevel="0" collapsed="false">
      <c r="D4672" s="240" t="n">
        <v>4672</v>
      </c>
    </row>
    <row r="4673" customFormat="false" ht="15.75" hidden="false" customHeight="false" outlineLevel="0" collapsed="false">
      <c r="D4673" s="240" t="n">
        <v>4673</v>
      </c>
    </row>
    <row r="4674" customFormat="false" ht="15.75" hidden="false" customHeight="false" outlineLevel="0" collapsed="false">
      <c r="D4674" s="240" t="n">
        <v>4674</v>
      </c>
    </row>
    <row r="4675" customFormat="false" ht="15.75" hidden="false" customHeight="false" outlineLevel="0" collapsed="false">
      <c r="D4675" s="240" t="n">
        <v>4675</v>
      </c>
    </row>
    <row r="4676" customFormat="false" ht="15.75" hidden="false" customHeight="false" outlineLevel="0" collapsed="false">
      <c r="D4676" s="240" t="n">
        <v>4676</v>
      </c>
    </row>
    <row r="4677" customFormat="false" ht="15.75" hidden="false" customHeight="false" outlineLevel="0" collapsed="false">
      <c r="D4677" s="240" t="n">
        <v>4677</v>
      </c>
    </row>
    <row r="4678" customFormat="false" ht="15.75" hidden="false" customHeight="false" outlineLevel="0" collapsed="false">
      <c r="D4678" s="240" t="n">
        <v>4678</v>
      </c>
    </row>
    <row r="4679" customFormat="false" ht="15.75" hidden="false" customHeight="false" outlineLevel="0" collapsed="false">
      <c r="D4679" s="240" t="n">
        <v>4679</v>
      </c>
    </row>
    <row r="4680" customFormat="false" ht="15.75" hidden="false" customHeight="false" outlineLevel="0" collapsed="false">
      <c r="D4680" s="240" t="n">
        <v>4680</v>
      </c>
    </row>
    <row r="4681" customFormat="false" ht="15.75" hidden="false" customHeight="false" outlineLevel="0" collapsed="false">
      <c r="D4681" s="240" t="n">
        <v>4681</v>
      </c>
    </row>
    <row r="4682" customFormat="false" ht="15.75" hidden="false" customHeight="false" outlineLevel="0" collapsed="false">
      <c r="D4682" s="240" t="n">
        <v>4682</v>
      </c>
    </row>
    <row r="4683" customFormat="false" ht="15.75" hidden="false" customHeight="false" outlineLevel="0" collapsed="false">
      <c r="D4683" s="240" t="n">
        <v>4683</v>
      </c>
    </row>
    <row r="4684" customFormat="false" ht="15.75" hidden="false" customHeight="false" outlineLevel="0" collapsed="false">
      <c r="D4684" s="240" t="n">
        <v>4684</v>
      </c>
    </row>
    <row r="4685" customFormat="false" ht="15.75" hidden="false" customHeight="false" outlineLevel="0" collapsed="false">
      <c r="D4685" s="240" t="n">
        <v>4685</v>
      </c>
    </row>
    <row r="4686" customFormat="false" ht="15.75" hidden="false" customHeight="false" outlineLevel="0" collapsed="false">
      <c r="D4686" s="240" t="n">
        <v>4686</v>
      </c>
    </row>
    <row r="4687" customFormat="false" ht="15.75" hidden="false" customHeight="false" outlineLevel="0" collapsed="false">
      <c r="D4687" s="240" t="n">
        <v>4687</v>
      </c>
    </row>
    <row r="4688" customFormat="false" ht="15.75" hidden="false" customHeight="false" outlineLevel="0" collapsed="false">
      <c r="D4688" s="240" t="n">
        <v>4688</v>
      </c>
    </row>
    <row r="4689" customFormat="false" ht="15.75" hidden="false" customHeight="false" outlineLevel="0" collapsed="false">
      <c r="D4689" s="240" t="n">
        <v>4689</v>
      </c>
    </row>
    <row r="4690" customFormat="false" ht="15.75" hidden="false" customHeight="false" outlineLevel="0" collapsed="false">
      <c r="D4690" s="240" t="n">
        <v>4690</v>
      </c>
    </row>
    <row r="4691" customFormat="false" ht="15.75" hidden="false" customHeight="false" outlineLevel="0" collapsed="false">
      <c r="D4691" s="240" t="n">
        <v>4691</v>
      </c>
    </row>
    <row r="4692" customFormat="false" ht="15.75" hidden="false" customHeight="false" outlineLevel="0" collapsed="false">
      <c r="D4692" s="240" t="n">
        <v>4692</v>
      </c>
    </row>
    <row r="4693" customFormat="false" ht="15.75" hidden="false" customHeight="false" outlineLevel="0" collapsed="false">
      <c r="D4693" s="240" t="n">
        <v>4693</v>
      </c>
    </row>
    <row r="4694" customFormat="false" ht="15.75" hidden="false" customHeight="false" outlineLevel="0" collapsed="false">
      <c r="D4694" s="240" t="n">
        <v>4694</v>
      </c>
    </row>
    <row r="4695" customFormat="false" ht="15.75" hidden="false" customHeight="false" outlineLevel="0" collapsed="false">
      <c r="D4695" s="240" t="n">
        <v>4695</v>
      </c>
    </row>
    <row r="4696" customFormat="false" ht="15.75" hidden="false" customHeight="false" outlineLevel="0" collapsed="false">
      <c r="D4696" s="240" t="n">
        <v>4696</v>
      </c>
    </row>
    <row r="4697" customFormat="false" ht="15.75" hidden="false" customHeight="false" outlineLevel="0" collapsed="false">
      <c r="D4697" s="240" t="n">
        <v>4697</v>
      </c>
    </row>
    <row r="4698" customFormat="false" ht="15.75" hidden="false" customHeight="false" outlineLevel="0" collapsed="false">
      <c r="D4698" s="240" t="n">
        <v>4698</v>
      </c>
    </row>
    <row r="4699" customFormat="false" ht="15.75" hidden="false" customHeight="false" outlineLevel="0" collapsed="false">
      <c r="D4699" s="240" t="n">
        <v>4699</v>
      </c>
    </row>
    <row r="4700" customFormat="false" ht="15.75" hidden="false" customHeight="false" outlineLevel="0" collapsed="false">
      <c r="D4700" s="240" t="n">
        <v>4700</v>
      </c>
    </row>
    <row r="4701" customFormat="false" ht="15.75" hidden="false" customHeight="false" outlineLevel="0" collapsed="false">
      <c r="D4701" s="240" t="n">
        <v>4701</v>
      </c>
    </row>
    <row r="4702" customFormat="false" ht="15.75" hidden="false" customHeight="false" outlineLevel="0" collapsed="false">
      <c r="D4702" s="240" t="n">
        <v>4702</v>
      </c>
    </row>
    <row r="4703" customFormat="false" ht="15.75" hidden="false" customHeight="false" outlineLevel="0" collapsed="false">
      <c r="D4703" s="240" t="n">
        <v>4703</v>
      </c>
    </row>
    <row r="4704" customFormat="false" ht="15.75" hidden="false" customHeight="false" outlineLevel="0" collapsed="false">
      <c r="D4704" s="240" t="n">
        <v>4704</v>
      </c>
    </row>
    <row r="4705" customFormat="false" ht="15.75" hidden="false" customHeight="false" outlineLevel="0" collapsed="false">
      <c r="D4705" s="240" t="n">
        <v>4705</v>
      </c>
    </row>
    <row r="4706" customFormat="false" ht="15.75" hidden="false" customHeight="false" outlineLevel="0" collapsed="false">
      <c r="D4706" s="240" t="n">
        <v>4706</v>
      </c>
    </row>
    <row r="4707" customFormat="false" ht="15.75" hidden="false" customHeight="false" outlineLevel="0" collapsed="false">
      <c r="D4707" s="240" t="n">
        <v>4707</v>
      </c>
    </row>
    <row r="4708" customFormat="false" ht="15.75" hidden="false" customHeight="false" outlineLevel="0" collapsed="false">
      <c r="D4708" s="240" t="n">
        <v>4708</v>
      </c>
    </row>
    <row r="4709" customFormat="false" ht="15.75" hidden="false" customHeight="false" outlineLevel="0" collapsed="false">
      <c r="D4709" s="240" t="n">
        <v>4709</v>
      </c>
    </row>
    <row r="4710" customFormat="false" ht="15.75" hidden="false" customHeight="false" outlineLevel="0" collapsed="false">
      <c r="D4710" s="240" t="n">
        <v>4710</v>
      </c>
    </row>
    <row r="4711" customFormat="false" ht="15.75" hidden="false" customHeight="false" outlineLevel="0" collapsed="false">
      <c r="D4711" s="240" t="n">
        <v>4711</v>
      </c>
    </row>
    <row r="4712" customFormat="false" ht="15.75" hidden="false" customHeight="false" outlineLevel="0" collapsed="false">
      <c r="D4712" s="240" t="n">
        <v>4712</v>
      </c>
    </row>
    <row r="4713" customFormat="false" ht="15.75" hidden="false" customHeight="false" outlineLevel="0" collapsed="false">
      <c r="D4713" s="240" t="n">
        <v>4713</v>
      </c>
    </row>
    <row r="4714" customFormat="false" ht="15.75" hidden="false" customHeight="false" outlineLevel="0" collapsed="false">
      <c r="D4714" s="240" t="n">
        <v>4714</v>
      </c>
    </row>
    <row r="4715" customFormat="false" ht="15.75" hidden="false" customHeight="false" outlineLevel="0" collapsed="false">
      <c r="D4715" s="240" t="n">
        <v>4715</v>
      </c>
    </row>
    <row r="4716" customFormat="false" ht="15.75" hidden="false" customHeight="false" outlineLevel="0" collapsed="false">
      <c r="D4716" s="240" t="n">
        <v>4716</v>
      </c>
    </row>
    <row r="4717" customFormat="false" ht="15.75" hidden="false" customHeight="false" outlineLevel="0" collapsed="false">
      <c r="D4717" s="240" t="n">
        <v>4717</v>
      </c>
    </row>
    <row r="4718" customFormat="false" ht="15.75" hidden="false" customHeight="false" outlineLevel="0" collapsed="false">
      <c r="D4718" s="240" t="n">
        <v>4718</v>
      </c>
    </row>
    <row r="4719" customFormat="false" ht="15.75" hidden="false" customHeight="false" outlineLevel="0" collapsed="false">
      <c r="D4719" s="240" t="n">
        <v>4719</v>
      </c>
    </row>
    <row r="4720" customFormat="false" ht="15.75" hidden="false" customHeight="false" outlineLevel="0" collapsed="false">
      <c r="D4720" s="240" t="n">
        <v>4720</v>
      </c>
    </row>
    <row r="4721" customFormat="false" ht="15.75" hidden="false" customHeight="false" outlineLevel="0" collapsed="false">
      <c r="D4721" s="240" t="n">
        <v>4721</v>
      </c>
    </row>
    <row r="4722" customFormat="false" ht="15.75" hidden="false" customHeight="false" outlineLevel="0" collapsed="false">
      <c r="D4722" s="240" t="n">
        <v>4722</v>
      </c>
    </row>
    <row r="4723" customFormat="false" ht="15.75" hidden="false" customHeight="false" outlineLevel="0" collapsed="false">
      <c r="D4723" s="240" t="n">
        <v>4723</v>
      </c>
    </row>
    <row r="4724" customFormat="false" ht="15.75" hidden="false" customHeight="false" outlineLevel="0" collapsed="false">
      <c r="D4724" s="240" t="n">
        <v>4724</v>
      </c>
    </row>
    <row r="4725" customFormat="false" ht="15.75" hidden="false" customHeight="false" outlineLevel="0" collapsed="false">
      <c r="D4725" s="240" t="n">
        <v>4725</v>
      </c>
    </row>
    <row r="4726" customFormat="false" ht="15.75" hidden="false" customHeight="false" outlineLevel="0" collapsed="false">
      <c r="D4726" s="240" t="n">
        <v>4726</v>
      </c>
    </row>
    <row r="4727" customFormat="false" ht="15.75" hidden="false" customHeight="false" outlineLevel="0" collapsed="false">
      <c r="D4727" s="240" t="n">
        <v>4727</v>
      </c>
    </row>
    <row r="4728" customFormat="false" ht="15.75" hidden="false" customHeight="false" outlineLevel="0" collapsed="false">
      <c r="D4728" s="240" t="n">
        <v>4728</v>
      </c>
    </row>
    <row r="4729" customFormat="false" ht="15.75" hidden="false" customHeight="false" outlineLevel="0" collapsed="false">
      <c r="D4729" s="240" t="n">
        <v>4729</v>
      </c>
    </row>
    <row r="4730" customFormat="false" ht="15.75" hidden="false" customHeight="false" outlineLevel="0" collapsed="false">
      <c r="D4730" s="240" t="n">
        <v>4730</v>
      </c>
    </row>
    <row r="4731" customFormat="false" ht="15.75" hidden="false" customHeight="false" outlineLevel="0" collapsed="false">
      <c r="D4731" s="240" t="n">
        <v>4731</v>
      </c>
    </row>
    <row r="4732" customFormat="false" ht="15.75" hidden="false" customHeight="false" outlineLevel="0" collapsed="false">
      <c r="D4732" s="240" t="n">
        <v>4732</v>
      </c>
    </row>
    <row r="4733" customFormat="false" ht="15.75" hidden="false" customHeight="false" outlineLevel="0" collapsed="false">
      <c r="D4733" s="240" t="n">
        <v>4733</v>
      </c>
    </row>
    <row r="4734" customFormat="false" ht="15.75" hidden="false" customHeight="false" outlineLevel="0" collapsed="false">
      <c r="D4734" s="240" t="n">
        <v>4734</v>
      </c>
    </row>
    <row r="4735" customFormat="false" ht="15.75" hidden="false" customHeight="false" outlineLevel="0" collapsed="false">
      <c r="D4735" s="240" t="n">
        <v>4735</v>
      </c>
    </row>
    <row r="4736" customFormat="false" ht="15.75" hidden="false" customHeight="false" outlineLevel="0" collapsed="false">
      <c r="D4736" s="240" t="n">
        <v>4736</v>
      </c>
    </row>
    <row r="4737" customFormat="false" ht="15.75" hidden="false" customHeight="false" outlineLevel="0" collapsed="false">
      <c r="D4737" s="240" t="n">
        <v>4737</v>
      </c>
    </row>
    <row r="4738" customFormat="false" ht="15.75" hidden="false" customHeight="false" outlineLevel="0" collapsed="false">
      <c r="D4738" s="240" t="n">
        <v>4738</v>
      </c>
    </row>
    <row r="4739" customFormat="false" ht="15.75" hidden="false" customHeight="false" outlineLevel="0" collapsed="false">
      <c r="D4739" s="240" t="n">
        <v>4739</v>
      </c>
    </row>
    <row r="4740" customFormat="false" ht="15.75" hidden="false" customHeight="false" outlineLevel="0" collapsed="false">
      <c r="D4740" s="240" t="n">
        <v>4740</v>
      </c>
    </row>
    <row r="4741" customFormat="false" ht="15.75" hidden="false" customHeight="false" outlineLevel="0" collapsed="false">
      <c r="D4741" s="240" t="n">
        <v>4741</v>
      </c>
    </row>
    <row r="4742" customFormat="false" ht="15.75" hidden="false" customHeight="false" outlineLevel="0" collapsed="false">
      <c r="D4742" s="240" t="n">
        <v>4742</v>
      </c>
    </row>
    <row r="4743" customFormat="false" ht="15.75" hidden="false" customHeight="false" outlineLevel="0" collapsed="false">
      <c r="D4743" s="240" t="n">
        <v>4743</v>
      </c>
    </row>
    <row r="4744" customFormat="false" ht="15.75" hidden="false" customHeight="false" outlineLevel="0" collapsed="false">
      <c r="D4744" s="240" t="n">
        <v>4744</v>
      </c>
    </row>
    <row r="4745" customFormat="false" ht="15.75" hidden="false" customHeight="false" outlineLevel="0" collapsed="false">
      <c r="D4745" s="240" t="n">
        <v>4745</v>
      </c>
    </row>
    <row r="4746" customFormat="false" ht="15.75" hidden="false" customHeight="false" outlineLevel="0" collapsed="false">
      <c r="D4746" s="240" t="n">
        <v>4746</v>
      </c>
    </row>
    <row r="4747" customFormat="false" ht="15.75" hidden="false" customHeight="false" outlineLevel="0" collapsed="false">
      <c r="D4747" s="240" t="n">
        <v>4747</v>
      </c>
    </row>
    <row r="4748" customFormat="false" ht="15.75" hidden="false" customHeight="false" outlineLevel="0" collapsed="false">
      <c r="D4748" s="240" t="n">
        <v>4748</v>
      </c>
    </row>
    <row r="4749" customFormat="false" ht="15.75" hidden="false" customHeight="false" outlineLevel="0" collapsed="false">
      <c r="D4749" s="240" t="n">
        <v>4749</v>
      </c>
    </row>
    <row r="4750" customFormat="false" ht="15.75" hidden="false" customHeight="false" outlineLevel="0" collapsed="false">
      <c r="D4750" s="240" t="n">
        <v>4750</v>
      </c>
    </row>
    <row r="4751" customFormat="false" ht="15.75" hidden="false" customHeight="false" outlineLevel="0" collapsed="false">
      <c r="D4751" s="240" t="n">
        <v>4751</v>
      </c>
    </row>
    <row r="4752" customFormat="false" ht="15.75" hidden="false" customHeight="false" outlineLevel="0" collapsed="false">
      <c r="D4752" s="240" t="n">
        <v>4752</v>
      </c>
    </row>
    <row r="4753" customFormat="false" ht="15.75" hidden="false" customHeight="false" outlineLevel="0" collapsed="false">
      <c r="D4753" s="240" t="n">
        <v>4753</v>
      </c>
    </row>
    <row r="4754" customFormat="false" ht="15.75" hidden="false" customHeight="false" outlineLevel="0" collapsed="false">
      <c r="D4754" s="240" t="n">
        <v>4754</v>
      </c>
    </row>
    <row r="4755" customFormat="false" ht="15.75" hidden="false" customHeight="false" outlineLevel="0" collapsed="false">
      <c r="D4755" s="240" t="n">
        <v>4755</v>
      </c>
    </row>
    <row r="4756" customFormat="false" ht="15.75" hidden="false" customHeight="false" outlineLevel="0" collapsed="false">
      <c r="D4756" s="240" t="n">
        <v>4756</v>
      </c>
    </row>
    <row r="4757" customFormat="false" ht="15.75" hidden="false" customHeight="false" outlineLevel="0" collapsed="false">
      <c r="D4757" s="240" t="n">
        <v>4757</v>
      </c>
    </row>
    <row r="4758" customFormat="false" ht="15.75" hidden="false" customHeight="false" outlineLevel="0" collapsed="false">
      <c r="D4758" s="240" t="n">
        <v>4758</v>
      </c>
    </row>
    <row r="4759" customFormat="false" ht="15.75" hidden="false" customHeight="false" outlineLevel="0" collapsed="false">
      <c r="D4759" s="240" t="n">
        <v>4759</v>
      </c>
    </row>
    <row r="4760" customFormat="false" ht="15.75" hidden="false" customHeight="false" outlineLevel="0" collapsed="false">
      <c r="D4760" s="240" t="n">
        <v>4760</v>
      </c>
    </row>
    <row r="4761" customFormat="false" ht="15.75" hidden="false" customHeight="false" outlineLevel="0" collapsed="false">
      <c r="D4761" s="240" t="n">
        <v>4761</v>
      </c>
    </row>
    <row r="4762" customFormat="false" ht="15.75" hidden="false" customHeight="false" outlineLevel="0" collapsed="false">
      <c r="D4762" s="240" t="n">
        <v>4762</v>
      </c>
    </row>
    <row r="4763" customFormat="false" ht="15.75" hidden="false" customHeight="false" outlineLevel="0" collapsed="false">
      <c r="D4763" s="240" t="n">
        <v>4763</v>
      </c>
    </row>
    <row r="4764" customFormat="false" ht="15.75" hidden="false" customHeight="false" outlineLevel="0" collapsed="false">
      <c r="D4764" s="240" t="n">
        <v>4764</v>
      </c>
    </row>
    <row r="4765" customFormat="false" ht="15.75" hidden="false" customHeight="false" outlineLevel="0" collapsed="false">
      <c r="D4765" s="240" t="n">
        <v>4765</v>
      </c>
    </row>
    <row r="4766" customFormat="false" ht="15.75" hidden="false" customHeight="false" outlineLevel="0" collapsed="false">
      <c r="D4766" s="240" t="n">
        <v>4766</v>
      </c>
    </row>
    <row r="4767" customFormat="false" ht="15.75" hidden="false" customHeight="false" outlineLevel="0" collapsed="false">
      <c r="D4767" s="240" t="n">
        <v>4767</v>
      </c>
    </row>
    <row r="4768" customFormat="false" ht="15.75" hidden="false" customHeight="false" outlineLevel="0" collapsed="false">
      <c r="D4768" s="240" t="n">
        <v>4768</v>
      </c>
    </row>
    <row r="4769" customFormat="false" ht="15.75" hidden="false" customHeight="false" outlineLevel="0" collapsed="false">
      <c r="D4769" s="240" t="n">
        <v>4769</v>
      </c>
    </row>
    <row r="4770" customFormat="false" ht="15.75" hidden="false" customHeight="false" outlineLevel="0" collapsed="false">
      <c r="D4770" s="240" t="n">
        <v>4770</v>
      </c>
    </row>
    <row r="4771" customFormat="false" ht="15.75" hidden="false" customHeight="false" outlineLevel="0" collapsed="false">
      <c r="D4771" s="240" t="n">
        <v>4771</v>
      </c>
    </row>
    <row r="4772" customFormat="false" ht="15.75" hidden="false" customHeight="false" outlineLevel="0" collapsed="false">
      <c r="D4772" s="240" t="n">
        <v>4772</v>
      </c>
    </row>
    <row r="4773" customFormat="false" ht="15.75" hidden="false" customHeight="false" outlineLevel="0" collapsed="false">
      <c r="D4773" s="240" t="n">
        <v>4773</v>
      </c>
    </row>
    <row r="4774" customFormat="false" ht="15.75" hidden="false" customHeight="false" outlineLevel="0" collapsed="false">
      <c r="D4774" s="240" t="n">
        <v>4774</v>
      </c>
    </row>
    <row r="4775" customFormat="false" ht="15.75" hidden="false" customHeight="false" outlineLevel="0" collapsed="false">
      <c r="D4775" s="240" t="n">
        <v>4775</v>
      </c>
    </row>
    <row r="4776" customFormat="false" ht="15.75" hidden="false" customHeight="false" outlineLevel="0" collapsed="false">
      <c r="D4776" s="240" t="n">
        <v>4776</v>
      </c>
    </row>
    <row r="4777" customFormat="false" ht="15.75" hidden="false" customHeight="false" outlineLevel="0" collapsed="false">
      <c r="D4777" s="240" t="n">
        <v>4777</v>
      </c>
    </row>
    <row r="4778" customFormat="false" ht="15.75" hidden="false" customHeight="false" outlineLevel="0" collapsed="false">
      <c r="D4778" s="240" t="n">
        <v>4778</v>
      </c>
    </row>
    <row r="4779" customFormat="false" ht="15.75" hidden="false" customHeight="false" outlineLevel="0" collapsed="false">
      <c r="D4779" s="240" t="n">
        <v>4779</v>
      </c>
    </row>
    <row r="4780" customFormat="false" ht="15.75" hidden="false" customHeight="false" outlineLevel="0" collapsed="false">
      <c r="D4780" s="240" t="n">
        <v>4780</v>
      </c>
    </row>
    <row r="4781" customFormat="false" ht="15.75" hidden="false" customHeight="false" outlineLevel="0" collapsed="false">
      <c r="D4781" s="240" t="n">
        <v>4781</v>
      </c>
    </row>
    <row r="4782" customFormat="false" ht="15.75" hidden="false" customHeight="false" outlineLevel="0" collapsed="false">
      <c r="D4782" s="240" t="n">
        <v>4782</v>
      </c>
    </row>
    <row r="4783" customFormat="false" ht="15.75" hidden="false" customHeight="false" outlineLevel="0" collapsed="false">
      <c r="D4783" s="240" t="n">
        <v>4783</v>
      </c>
    </row>
    <row r="4784" customFormat="false" ht="15.75" hidden="false" customHeight="false" outlineLevel="0" collapsed="false">
      <c r="D4784" s="240" t="n">
        <v>4784</v>
      </c>
    </row>
    <row r="4785" customFormat="false" ht="15.75" hidden="false" customHeight="false" outlineLevel="0" collapsed="false">
      <c r="D4785" s="240" t="n">
        <v>4785</v>
      </c>
    </row>
    <row r="4786" customFormat="false" ht="15.75" hidden="false" customHeight="false" outlineLevel="0" collapsed="false">
      <c r="D4786" s="240" t="n">
        <v>4786</v>
      </c>
    </row>
    <row r="4787" customFormat="false" ht="15.75" hidden="false" customHeight="false" outlineLevel="0" collapsed="false">
      <c r="D4787" s="240" t="n">
        <v>4787</v>
      </c>
    </row>
    <row r="4788" customFormat="false" ht="15.75" hidden="false" customHeight="false" outlineLevel="0" collapsed="false">
      <c r="D4788" s="240" t="n">
        <v>4788</v>
      </c>
    </row>
    <row r="4789" customFormat="false" ht="15.75" hidden="false" customHeight="false" outlineLevel="0" collapsed="false">
      <c r="D4789" s="240" t="n">
        <v>4789</v>
      </c>
    </row>
    <row r="4790" customFormat="false" ht="15.75" hidden="false" customHeight="false" outlineLevel="0" collapsed="false">
      <c r="D4790" s="240" t="n">
        <v>4790</v>
      </c>
    </row>
    <row r="4791" customFormat="false" ht="15.75" hidden="false" customHeight="false" outlineLevel="0" collapsed="false">
      <c r="D4791" s="240" t="n">
        <v>4791</v>
      </c>
    </row>
    <row r="4792" customFormat="false" ht="15.75" hidden="false" customHeight="false" outlineLevel="0" collapsed="false">
      <c r="D4792" s="240" t="n">
        <v>4792</v>
      </c>
    </row>
    <row r="4793" customFormat="false" ht="15.75" hidden="false" customHeight="false" outlineLevel="0" collapsed="false">
      <c r="D4793" s="240" t="n">
        <v>4793</v>
      </c>
    </row>
    <row r="4794" customFormat="false" ht="15.75" hidden="false" customHeight="false" outlineLevel="0" collapsed="false">
      <c r="D4794" s="240" t="n">
        <v>4794</v>
      </c>
    </row>
    <row r="4795" customFormat="false" ht="15.75" hidden="false" customHeight="false" outlineLevel="0" collapsed="false">
      <c r="D4795" s="240" t="n">
        <v>4795</v>
      </c>
    </row>
    <row r="4796" customFormat="false" ht="15.75" hidden="false" customHeight="false" outlineLevel="0" collapsed="false">
      <c r="D4796" s="240" t="n">
        <v>4796</v>
      </c>
    </row>
    <row r="4797" customFormat="false" ht="15.75" hidden="false" customHeight="false" outlineLevel="0" collapsed="false">
      <c r="D4797" s="240" t="n">
        <v>4797</v>
      </c>
    </row>
    <row r="4798" customFormat="false" ht="15.75" hidden="false" customHeight="false" outlineLevel="0" collapsed="false">
      <c r="D4798" s="240" t="n">
        <v>4798</v>
      </c>
    </row>
    <row r="4799" customFormat="false" ht="15.75" hidden="false" customHeight="false" outlineLevel="0" collapsed="false">
      <c r="D4799" s="240" t="n">
        <v>4799</v>
      </c>
    </row>
    <row r="4800" customFormat="false" ht="15.75" hidden="false" customHeight="false" outlineLevel="0" collapsed="false">
      <c r="D4800" s="240" t="n">
        <v>4800</v>
      </c>
    </row>
    <row r="4801" customFormat="false" ht="15.75" hidden="false" customHeight="false" outlineLevel="0" collapsed="false">
      <c r="D4801" s="240" t="n">
        <v>4801</v>
      </c>
    </row>
    <row r="4802" customFormat="false" ht="15.75" hidden="false" customHeight="false" outlineLevel="0" collapsed="false">
      <c r="D4802" s="240" t="n">
        <v>4802</v>
      </c>
    </row>
    <row r="4803" customFormat="false" ht="15.75" hidden="false" customHeight="false" outlineLevel="0" collapsed="false">
      <c r="D4803" s="240" t="n">
        <v>4803</v>
      </c>
    </row>
    <row r="4804" customFormat="false" ht="15.75" hidden="false" customHeight="false" outlineLevel="0" collapsed="false">
      <c r="D4804" s="240" t="n">
        <v>4804</v>
      </c>
    </row>
    <row r="4805" customFormat="false" ht="15.75" hidden="false" customHeight="false" outlineLevel="0" collapsed="false">
      <c r="D4805" s="240" t="n">
        <v>4805</v>
      </c>
    </row>
    <row r="4806" customFormat="false" ht="15.75" hidden="false" customHeight="false" outlineLevel="0" collapsed="false">
      <c r="D4806" s="240" t="n">
        <v>4806</v>
      </c>
    </row>
    <row r="4807" customFormat="false" ht="15.75" hidden="false" customHeight="false" outlineLevel="0" collapsed="false">
      <c r="D4807" s="240" t="n">
        <v>4807</v>
      </c>
    </row>
    <row r="4808" customFormat="false" ht="15.75" hidden="false" customHeight="false" outlineLevel="0" collapsed="false">
      <c r="D4808" s="240" t="n">
        <v>4808</v>
      </c>
    </row>
    <row r="4809" customFormat="false" ht="15.75" hidden="false" customHeight="false" outlineLevel="0" collapsed="false">
      <c r="D4809" s="240" t="n">
        <v>4809</v>
      </c>
    </row>
    <row r="4810" customFormat="false" ht="15.75" hidden="false" customHeight="false" outlineLevel="0" collapsed="false">
      <c r="D4810" s="240" t="n">
        <v>4810</v>
      </c>
    </row>
    <row r="4811" customFormat="false" ht="15.75" hidden="false" customHeight="false" outlineLevel="0" collapsed="false">
      <c r="D4811" s="240" t="n">
        <v>4811</v>
      </c>
    </row>
    <row r="4812" customFormat="false" ht="15.75" hidden="false" customHeight="false" outlineLevel="0" collapsed="false">
      <c r="D4812" s="240" t="n">
        <v>4812</v>
      </c>
    </row>
    <row r="4813" customFormat="false" ht="15.75" hidden="false" customHeight="false" outlineLevel="0" collapsed="false">
      <c r="D4813" s="240" t="n">
        <v>4813</v>
      </c>
    </row>
    <row r="4814" customFormat="false" ht="15.75" hidden="false" customHeight="false" outlineLevel="0" collapsed="false">
      <c r="D4814" s="240" t="n">
        <v>4814</v>
      </c>
    </row>
    <row r="4815" customFormat="false" ht="15.75" hidden="false" customHeight="false" outlineLevel="0" collapsed="false">
      <c r="D4815" s="240" t="n">
        <v>4815</v>
      </c>
    </row>
    <row r="4816" customFormat="false" ht="15.75" hidden="false" customHeight="false" outlineLevel="0" collapsed="false">
      <c r="D4816" s="240" t="n">
        <v>4816</v>
      </c>
    </row>
    <row r="4817" customFormat="false" ht="15.75" hidden="false" customHeight="false" outlineLevel="0" collapsed="false">
      <c r="D4817" s="240" t="n">
        <v>4817</v>
      </c>
    </row>
    <row r="4818" customFormat="false" ht="15.75" hidden="false" customHeight="false" outlineLevel="0" collapsed="false">
      <c r="D4818" s="240" t="n">
        <v>4818</v>
      </c>
    </row>
    <row r="4819" customFormat="false" ht="15.75" hidden="false" customHeight="false" outlineLevel="0" collapsed="false">
      <c r="D4819" s="240" t="n">
        <v>4819</v>
      </c>
    </row>
    <row r="4820" customFormat="false" ht="15.75" hidden="false" customHeight="false" outlineLevel="0" collapsed="false">
      <c r="D4820" s="240" t="n">
        <v>4820</v>
      </c>
    </row>
    <row r="4821" customFormat="false" ht="15.75" hidden="false" customHeight="false" outlineLevel="0" collapsed="false">
      <c r="D4821" s="240" t="n">
        <v>4821</v>
      </c>
    </row>
    <row r="4822" customFormat="false" ht="15.75" hidden="false" customHeight="false" outlineLevel="0" collapsed="false">
      <c r="D4822" s="240" t="n">
        <v>4822</v>
      </c>
    </row>
    <row r="4823" customFormat="false" ht="15.75" hidden="false" customHeight="false" outlineLevel="0" collapsed="false">
      <c r="D4823" s="240" t="n">
        <v>4823</v>
      </c>
    </row>
    <row r="4824" customFormat="false" ht="15.75" hidden="false" customHeight="false" outlineLevel="0" collapsed="false">
      <c r="D4824" s="240" t="n">
        <v>4824</v>
      </c>
    </row>
    <row r="4825" customFormat="false" ht="15.75" hidden="false" customHeight="false" outlineLevel="0" collapsed="false">
      <c r="D4825" s="240" t="n">
        <v>4825</v>
      </c>
    </row>
    <row r="4826" customFormat="false" ht="15.75" hidden="false" customHeight="false" outlineLevel="0" collapsed="false">
      <c r="D4826" s="240" t="n">
        <v>4826</v>
      </c>
    </row>
    <row r="4827" customFormat="false" ht="15.75" hidden="false" customHeight="false" outlineLevel="0" collapsed="false">
      <c r="D4827" s="240" t="n">
        <v>4827</v>
      </c>
    </row>
    <row r="4828" customFormat="false" ht="15.75" hidden="false" customHeight="false" outlineLevel="0" collapsed="false">
      <c r="D4828" s="240" t="n">
        <v>4828</v>
      </c>
    </row>
    <row r="4829" customFormat="false" ht="15.75" hidden="false" customHeight="false" outlineLevel="0" collapsed="false">
      <c r="D4829" s="240" t="n">
        <v>4829</v>
      </c>
    </row>
    <row r="4830" customFormat="false" ht="15.75" hidden="false" customHeight="false" outlineLevel="0" collapsed="false">
      <c r="D4830" s="240" t="n">
        <v>4830</v>
      </c>
    </row>
    <row r="4831" customFormat="false" ht="15.75" hidden="false" customHeight="false" outlineLevel="0" collapsed="false">
      <c r="D4831" s="240" t="n">
        <v>4831</v>
      </c>
    </row>
    <row r="4832" customFormat="false" ht="15.75" hidden="false" customHeight="false" outlineLevel="0" collapsed="false">
      <c r="D4832" s="240" t="n">
        <v>4832</v>
      </c>
    </row>
    <row r="4833" customFormat="false" ht="15.75" hidden="false" customHeight="false" outlineLevel="0" collapsed="false">
      <c r="D4833" s="240" t="n">
        <v>4833</v>
      </c>
    </row>
    <row r="4834" customFormat="false" ht="15.75" hidden="false" customHeight="false" outlineLevel="0" collapsed="false">
      <c r="D4834" s="240" t="n">
        <v>4834</v>
      </c>
    </row>
    <row r="4835" customFormat="false" ht="15.75" hidden="false" customHeight="false" outlineLevel="0" collapsed="false">
      <c r="D4835" s="240" t="n">
        <v>4835</v>
      </c>
    </row>
    <row r="4836" customFormat="false" ht="15.75" hidden="false" customHeight="false" outlineLevel="0" collapsed="false">
      <c r="D4836" s="240" t="n">
        <v>4836</v>
      </c>
    </row>
    <row r="4837" customFormat="false" ht="15.75" hidden="false" customHeight="false" outlineLevel="0" collapsed="false">
      <c r="D4837" s="240" t="n">
        <v>4837</v>
      </c>
    </row>
    <row r="4838" customFormat="false" ht="15.75" hidden="false" customHeight="false" outlineLevel="0" collapsed="false">
      <c r="D4838" s="240" t="n">
        <v>4838</v>
      </c>
    </row>
    <row r="4839" customFormat="false" ht="15.75" hidden="false" customHeight="false" outlineLevel="0" collapsed="false">
      <c r="D4839" s="240" t="n">
        <v>4839</v>
      </c>
    </row>
    <row r="4840" customFormat="false" ht="15.75" hidden="false" customHeight="false" outlineLevel="0" collapsed="false">
      <c r="D4840" s="240" t="n">
        <v>4840</v>
      </c>
    </row>
    <row r="4841" customFormat="false" ht="15.75" hidden="false" customHeight="false" outlineLevel="0" collapsed="false">
      <c r="D4841" s="240" t="n">
        <v>4841</v>
      </c>
    </row>
    <row r="4842" customFormat="false" ht="15.75" hidden="false" customHeight="false" outlineLevel="0" collapsed="false">
      <c r="D4842" s="240" t="n">
        <v>4842</v>
      </c>
    </row>
    <row r="4843" customFormat="false" ht="15.75" hidden="false" customHeight="false" outlineLevel="0" collapsed="false">
      <c r="D4843" s="240" t="n">
        <v>4843</v>
      </c>
    </row>
    <row r="4844" customFormat="false" ht="15.75" hidden="false" customHeight="false" outlineLevel="0" collapsed="false">
      <c r="D4844" s="240" t="n">
        <v>4844</v>
      </c>
    </row>
    <row r="4845" customFormat="false" ht="15.75" hidden="false" customHeight="false" outlineLevel="0" collapsed="false">
      <c r="D4845" s="240" t="n">
        <v>4845</v>
      </c>
    </row>
    <row r="4846" customFormat="false" ht="15.75" hidden="false" customHeight="false" outlineLevel="0" collapsed="false">
      <c r="D4846" s="240" t="n">
        <v>4846</v>
      </c>
    </row>
    <row r="4847" customFormat="false" ht="15.75" hidden="false" customHeight="false" outlineLevel="0" collapsed="false">
      <c r="D4847" s="240" t="n">
        <v>4847</v>
      </c>
    </row>
    <row r="4848" customFormat="false" ht="15.75" hidden="false" customHeight="false" outlineLevel="0" collapsed="false">
      <c r="D4848" s="240" t="n">
        <v>4848</v>
      </c>
    </row>
    <row r="4849" customFormat="false" ht="15.75" hidden="false" customHeight="false" outlineLevel="0" collapsed="false">
      <c r="D4849" s="240" t="n">
        <v>4849</v>
      </c>
    </row>
    <row r="4850" customFormat="false" ht="15.75" hidden="false" customHeight="false" outlineLevel="0" collapsed="false">
      <c r="D4850" s="240" t="n">
        <v>4850</v>
      </c>
    </row>
    <row r="4851" customFormat="false" ht="15.75" hidden="false" customHeight="false" outlineLevel="0" collapsed="false">
      <c r="D4851" s="240" t="n">
        <v>4851</v>
      </c>
    </row>
    <row r="4852" customFormat="false" ht="15.75" hidden="false" customHeight="false" outlineLevel="0" collapsed="false">
      <c r="D4852" s="240" t="n">
        <v>4852</v>
      </c>
    </row>
    <row r="4853" customFormat="false" ht="15.75" hidden="false" customHeight="false" outlineLevel="0" collapsed="false">
      <c r="D4853" s="240" t="n">
        <v>4853</v>
      </c>
    </row>
    <row r="4854" customFormat="false" ht="15.75" hidden="false" customHeight="false" outlineLevel="0" collapsed="false">
      <c r="D4854" s="240" t="n">
        <v>4854</v>
      </c>
    </row>
    <row r="4855" customFormat="false" ht="15.75" hidden="false" customHeight="false" outlineLevel="0" collapsed="false">
      <c r="D4855" s="240" t="n">
        <v>4855</v>
      </c>
    </row>
    <row r="4856" customFormat="false" ht="15.75" hidden="false" customHeight="false" outlineLevel="0" collapsed="false">
      <c r="D4856" s="240" t="n">
        <v>4856</v>
      </c>
    </row>
    <row r="4857" customFormat="false" ht="15.75" hidden="false" customHeight="false" outlineLevel="0" collapsed="false">
      <c r="D4857" s="240" t="n">
        <v>4857</v>
      </c>
    </row>
    <row r="4858" customFormat="false" ht="15.75" hidden="false" customHeight="false" outlineLevel="0" collapsed="false">
      <c r="D4858" s="240" t="n">
        <v>4858</v>
      </c>
    </row>
    <row r="4859" customFormat="false" ht="15.75" hidden="false" customHeight="false" outlineLevel="0" collapsed="false">
      <c r="D4859" s="240" t="n">
        <v>4859</v>
      </c>
    </row>
    <row r="4860" customFormat="false" ht="15.75" hidden="false" customHeight="false" outlineLevel="0" collapsed="false">
      <c r="D4860" s="240" t="n">
        <v>4860</v>
      </c>
    </row>
    <row r="4861" customFormat="false" ht="15.75" hidden="false" customHeight="false" outlineLevel="0" collapsed="false">
      <c r="D4861" s="240" t="n">
        <v>4861</v>
      </c>
    </row>
    <row r="4862" customFormat="false" ht="15.75" hidden="false" customHeight="false" outlineLevel="0" collapsed="false">
      <c r="D4862" s="240" t="n">
        <v>4862</v>
      </c>
    </row>
    <row r="4863" customFormat="false" ht="15.75" hidden="false" customHeight="false" outlineLevel="0" collapsed="false">
      <c r="D4863" s="240" t="n">
        <v>4863</v>
      </c>
    </row>
    <row r="4864" customFormat="false" ht="15.75" hidden="false" customHeight="false" outlineLevel="0" collapsed="false">
      <c r="D4864" s="240" t="n">
        <v>4864</v>
      </c>
    </row>
    <row r="4865" customFormat="false" ht="15.75" hidden="false" customHeight="false" outlineLevel="0" collapsed="false">
      <c r="D4865" s="240" t="n">
        <v>4865</v>
      </c>
    </row>
    <row r="4866" customFormat="false" ht="15.75" hidden="false" customHeight="false" outlineLevel="0" collapsed="false">
      <c r="D4866" s="240" t="n">
        <v>4866</v>
      </c>
    </row>
    <row r="4867" customFormat="false" ht="15.75" hidden="false" customHeight="false" outlineLevel="0" collapsed="false">
      <c r="D4867" s="240" t="n">
        <v>4867</v>
      </c>
    </row>
    <row r="4868" customFormat="false" ht="15.75" hidden="false" customHeight="false" outlineLevel="0" collapsed="false">
      <c r="D4868" s="240" t="n">
        <v>4868</v>
      </c>
    </row>
    <row r="4869" customFormat="false" ht="15.75" hidden="false" customHeight="false" outlineLevel="0" collapsed="false">
      <c r="D4869" s="240" t="n">
        <v>4869</v>
      </c>
    </row>
    <row r="4870" customFormat="false" ht="15.75" hidden="false" customHeight="false" outlineLevel="0" collapsed="false">
      <c r="D4870" s="240" t="n">
        <v>4870</v>
      </c>
    </row>
    <row r="4871" customFormat="false" ht="15.75" hidden="false" customHeight="false" outlineLevel="0" collapsed="false">
      <c r="D4871" s="240" t="n">
        <v>4871</v>
      </c>
    </row>
    <row r="4872" customFormat="false" ht="15.75" hidden="false" customHeight="false" outlineLevel="0" collapsed="false">
      <c r="D4872" s="240" t="n">
        <v>4872</v>
      </c>
    </row>
    <row r="4873" customFormat="false" ht="15.75" hidden="false" customHeight="false" outlineLevel="0" collapsed="false">
      <c r="D4873" s="240" t="n">
        <v>4873</v>
      </c>
    </row>
    <row r="4874" customFormat="false" ht="15.75" hidden="false" customHeight="false" outlineLevel="0" collapsed="false">
      <c r="D4874" s="240" t="n">
        <v>4874</v>
      </c>
    </row>
    <row r="4875" customFormat="false" ht="15.75" hidden="false" customHeight="false" outlineLevel="0" collapsed="false">
      <c r="D4875" s="240" t="n">
        <v>4875</v>
      </c>
    </row>
    <row r="4876" customFormat="false" ht="15.75" hidden="false" customHeight="false" outlineLevel="0" collapsed="false">
      <c r="D4876" s="240" t="n">
        <v>4876</v>
      </c>
    </row>
    <row r="4877" customFormat="false" ht="15.75" hidden="false" customHeight="false" outlineLevel="0" collapsed="false">
      <c r="D4877" s="240" t="n">
        <v>4877</v>
      </c>
    </row>
    <row r="4878" customFormat="false" ht="15.75" hidden="false" customHeight="false" outlineLevel="0" collapsed="false">
      <c r="D4878" s="240" t="n">
        <v>4878</v>
      </c>
    </row>
    <row r="4879" customFormat="false" ht="15.75" hidden="false" customHeight="false" outlineLevel="0" collapsed="false">
      <c r="D4879" s="240" t="n">
        <v>4879</v>
      </c>
    </row>
    <row r="4880" customFormat="false" ht="15.75" hidden="false" customHeight="false" outlineLevel="0" collapsed="false">
      <c r="D4880" s="240" t="n">
        <v>4880</v>
      </c>
    </row>
    <row r="4881" customFormat="false" ht="15.75" hidden="false" customHeight="false" outlineLevel="0" collapsed="false">
      <c r="D4881" s="240" t="n">
        <v>4881</v>
      </c>
    </row>
    <row r="4882" customFormat="false" ht="15.75" hidden="false" customHeight="false" outlineLevel="0" collapsed="false">
      <c r="D4882" s="240" t="n">
        <v>4882</v>
      </c>
    </row>
    <row r="4883" customFormat="false" ht="15.75" hidden="false" customHeight="false" outlineLevel="0" collapsed="false">
      <c r="D4883" s="240" t="n">
        <v>4883</v>
      </c>
    </row>
    <row r="4884" customFormat="false" ht="15.75" hidden="false" customHeight="false" outlineLevel="0" collapsed="false">
      <c r="D4884" s="240" t="n">
        <v>4884</v>
      </c>
    </row>
    <row r="4885" customFormat="false" ht="15.75" hidden="false" customHeight="false" outlineLevel="0" collapsed="false">
      <c r="D4885" s="240" t="n">
        <v>4885</v>
      </c>
    </row>
    <row r="4886" customFormat="false" ht="15.75" hidden="false" customHeight="false" outlineLevel="0" collapsed="false">
      <c r="D4886" s="240" t="n">
        <v>4886</v>
      </c>
    </row>
    <row r="4887" customFormat="false" ht="15.75" hidden="false" customHeight="false" outlineLevel="0" collapsed="false">
      <c r="D4887" s="240" t="n">
        <v>4887</v>
      </c>
    </row>
    <row r="4888" customFormat="false" ht="15.75" hidden="false" customHeight="false" outlineLevel="0" collapsed="false">
      <c r="D4888" s="240" t="n">
        <v>4888</v>
      </c>
    </row>
    <row r="4889" customFormat="false" ht="15.75" hidden="false" customHeight="false" outlineLevel="0" collapsed="false">
      <c r="D4889" s="240" t="n">
        <v>4889</v>
      </c>
    </row>
    <row r="4890" customFormat="false" ht="15.75" hidden="false" customHeight="false" outlineLevel="0" collapsed="false">
      <c r="D4890" s="240" t="n">
        <v>4890</v>
      </c>
    </row>
    <row r="4891" customFormat="false" ht="15.75" hidden="false" customHeight="false" outlineLevel="0" collapsed="false">
      <c r="D4891" s="240" t="n">
        <v>4891</v>
      </c>
    </row>
    <row r="4892" customFormat="false" ht="15.75" hidden="false" customHeight="false" outlineLevel="0" collapsed="false">
      <c r="D4892" s="240" t="n">
        <v>4892</v>
      </c>
    </row>
    <row r="4893" customFormat="false" ht="15.75" hidden="false" customHeight="false" outlineLevel="0" collapsed="false">
      <c r="D4893" s="240" t="n">
        <v>4893</v>
      </c>
    </row>
    <row r="4894" customFormat="false" ht="15.75" hidden="false" customHeight="false" outlineLevel="0" collapsed="false">
      <c r="D4894" s="240" t="n">
        <v>4894</v>
      </c>
    </row>
    <row r="4895" customFormat="false" ht="15.75" hidden="false" customHeight="false" outlineLevel="0" collapsed="false">
      <c r="D4895" s="240" t="n">
        <v>4895</v>
      </c>
    </row>
    <row r="4896" customFormat="false" ht="15.75" hidden="false" customHeight="false" outlineLevel="0" collapsed="false">
      <c r="D4896" s="240" t="n">
        <v>4896</v>
      </c>
    </row>
    <row r="4897" customFormat="false" ht="15.75" hidden="false" customHeight="false" outlineLevel="0" collapsed="false">
      <c r="D4897" s="240" t="n">
        <v>4897</v>
      </c>
    </row>
    <row r="4898" customFormat="false" ht="15.75" hidden="false" customHeight="false" outlineLevel="0" collapsed="false">
      <c r="D4898" s="240" t="n">
        <v>4898</v>
      </c>
    </row>
    <row r="4899" customFormat="false" ht="15.75" hidden="false" customHeight="false" outlineLevel="0" collapsed="false">
      <c r="D4899" s="240" t="n">
        <v>4899</v>
      </c>
    </row>
    <row r="4900" customFormat="false" ht="15.75" hidden="false" customHeight="false" outlineLevel="0" collapsed="false">
      <c r="D4900" s="240" t="n">
        <v>4900</v>
      </c>
    </row>
    <row r="4901" customFormat="false" ht="15.75" hidden="false" customHeight="false" outlineLevel="0" collapsed="false">
      <c r="D4901" s="240" t="n">
        <v>4901</v>
      </c>
    </row>
    <row r="4902" customFormat="false" ht="15.75" hidden="false" customHeight="false" outlineLevel="0" collapsed="false">
      <c r="D4902" s="240" t="n">
        <v>4902</v>
      </c>
    </row>
    <row r="4903" customFormat="false" ht="15.75" hidden="false" customHeight="false" outlineLevel="0" collapsed="false">
      <c r="D4903" s="240" t="n">
        <v>4903</v>
      </c>
    </row>
    <row r="4904" customFormat="false" ht="15.75" hidden="false" customHeight="false" outlineLevel="0" collapsed="false">
      <c r="D4904" s="240" t="n">
        <v>4904</v>
      </c>
    </row>
    <row r="4905" customFormat="false" ht="15.75" hidden="false" customHeight="false" outlineLevel="0" collapsed="false">
      <c r="D4905" s="240" t="n">
        <v>4905</v>
      </c>
    </row>
    <row r="4906" customFormat="false" ht="15.75" hidden="false" customHeight="false" outlineLevel="0" collapsed="false">
      <c r="D4906" s="240" t="n">
        <v>4906</v>
      </c>
    </row>
    <row r="4907" customFormat="false" ht="15.75" hidden="false" customHeight="false" outlineLevel="0" collapsed="false">
      <c r="D4907" s="240" t="n">
        <v>4907</v>
      </c>
    </row>
    <row r="4908" customFormat="false" ht="15.75" hidden="false" customHeight="false" outlineLevel="0" collapsed="false">
      <c r="D4908" s="240" t="n">
        <v>4908</v>
      </c>
    </row>
    <row r="4909" customFormat="false" ht="15.75" hidden="false" customHeight="false" outlineLevel="0" collapsed="false">
      <c r="D4909" s="240" t="n">
        <v>4909</v>
      </c>
    </row>
    <row r="4910" customFormat="false" ht="15.75" hidden="false" customHeight="false" outlineLevel="0" collapsed="false">
      <c r="D4910" s="240" t="n">
        <v>4910</v>
      </c>
    </row>
    <row r="4911" customFormat="false" ht="15.75" hidden="false" customHeight="false" outlineLevel="0" collapsed="false">
      <c r="D4911" s="240" t="n">
        <v>4911</v>
      </c>
    </row>
    <row r="4912" customFormat="false" ht="15.75" hidden="false" customHeight="false" outlineLevel="0" collapsed="false">
      <c r="D4912" s="240" t="n">
        <v>4912</v>
      </c>
    </row>
    <row r="4913" customFormat="false" ht="15.75" hidden="false" customHeight="false" outlineLevel="0" collapsed="false">
      <c r="D4913" s="240" t="n">
        <v>4913</v>
      </c>
    </row>
    <row r="4914" customFormat="false" ht="15.75" hidden="false" customHeight="false" outlineLevel="0" collapsed="false">
      <c r="D4914" s="240" t="n">
        <v>4914</v>
      </c>
    </row>
    <row r="4915" customFormat="false" ht="15.75" hidden="false" customHeight="false" outlineLevel="0" collapsed="false">
      <c r="D4915" s="240" t="n">
        <v>4915</v>
      </c>
    </row>
    <row r="4916" customFormat="false" ht="15.75" hidden="false" customHeight="false" outlineLevel="0" collapsed="false">
      <c r="D4916" s="240" t="n">
        <v>4916</v>
      </c>
    </row>
    <row r="4917" customFormat="false" ht="15.75" hidden="false" customHeight="false" outlineLevel="0" collapsed="false">
      <c r="D4917" s="240" t="n">
        <v>4917</v>
      </c>
    </row>
    <row r="4918" customFormat="false" ht="15.75" hidden="false" customHeight="false" outlineLevel="0" collapsed="false">
      <c r="D4918" s="240" t="n">
        <v>4918</v>
      </c>
    </row>
    <row r="4919" customFormat="false" ht="15.75" hidden="false" customHeight="false" outlineLevel="0" collapsed="false">
      <c r="D4919" s="240" t="n">
        <v>4919</v>
      </c>
    </row>
    <row r="4920" customFormat="false" ht="15.75" hidden="false" customHeight="false" outlineLevel="0" collapsed="false">
      <c r="D4920" s="240" t="n">
        <v>4920</v>
      </c>
    </row>
    <row r="4921" customFormat="false" ht="15.75" hidden="false" customHeight="false" outlineLevel="0" collapsed="false">
      <c r="D4921" s="240" t="n">
        <v>4921</v>
      </c>
    </row>
    <row r="4922" customFormat="false" ht="15.75" hidden="false" customHeight="false" outlineLevel="0" collapsed="false">
      <c r="D4922" s="240" t="n">
        <v>4922</v>
      </c>
    </row>
    <row r="4923" customFormat="false" ht="15.75" hidden="false" customHeight="false" outlineLevel="0" collapsed="false">
      <c r="D4923" s="240" t="n">
        <v>4923</v>
      </c>
    </row>
    <row r="4924" customFormat="false" ht="15.75" hidden="false" customHeight="false" outlineLevel="0" collapsed="false">
      <c r="D4924" s="240" t="n">
        <v>4924</v>
      </c>
    </row>
    <row r="4925" customFormat="false" ht="15.75" hidden="false" customHeight="false" outlineLevel="0" collapsed="false">
      <c r="D4925" s="240" t="n">
        <v>4925</v>
      </c>
    </row>
    <row r="4926" customFormat="false" ht="15.75" hidden="false" customHeight="false" outlineLevel="0" collapsed="false">
      <c r="D4926" s="240" t="n">
        <v>4926</v>
      </c>
    </row>
    <row r="4927" customFormat="false" ht="15.75" hidden="false" customHeight="false" outlineLevel="0" collapsed="false">
      <c r="D4927" s="240" t="n">
        <v>4927</v>
      </c>
    </row>
    <row r="4928" customFormat="false" ht="15.75" hidden="false" customHeight="false" outlineLevel="0" collapsed="false">
      <c r="D4928" s="240" t="n">
        <v>4928</v>
      </c>
    </row>
    <row r="4929" customFormat="false" ht="15.75" hidden="false" customHeight="false" outlineLevel="0" collapsed="false">
      <c r="D4929" s="240" t="n">
        <v>4929</v>
      </c>
    </row>
    <row r="4930" customFormat="false" ht="15.75" hidden="false" customHeight="false" outlineLevel="0" collapsed="false">
      <c r="D4930" s="240" t="n">
        <v>4930</v>
      </c>
    </row>
    <row r="4931" customFormat="false" ht="15.75" hidden="false" customHeight="false" outlineLevel="0" collapsed="false">
      <c r="D4931" s="240" t="n">
        <v>4931</v>
      </c>
    </row>
    <row r="4932" customFormat="false" ht="15.75" hidden="false" customHeight="false" outlineLevel="0" collapsed="false">
      <c r="D4932" s="240" t="n">
        <v>4932</v>
      </c>
    </row>
    <row r="4933" customFormat="false" ht="15.75" hidden="false" customHeight="false" outlineLevel="0" collapsed="false">
      <c r="D4933" s="240" t="n">
        <v>4933</v>
      </c>
    </row>
    <row r="4934" customFormat="false" ht="15.75" hidden="false" customHeight="false" outlineLevel="0" collapsed="false">
      <c r="D4934" s="240" t="n">
        <v>4934</v>
      </c>
    </row>
    <row r="4935" customFormat="false" ht="15.75" hidden="false" customHeight="false" outlineLevel="0" collapsed="false">
      <c r="D4935" s="240" t="n">
        <v>4935</v>
      </c>
    </row>
    <row r="4936" customFormat="false" ht="15.75" hidden="false" customHeight="false" outlineLevel="0" collapsed="false">
      <c r="D4936" s="240" t="n">
        <v>4936</v>
      </c>
    </row>
    <row r="4937" customFormat="false" ht="15.75" hidden="false" customHeight="false" outlineLevel="0" collapsed="false">
      <c r="D4937" s="240" t="n">
        <v>4937</v>
      </c>
    </row>
    <row r="4938" customFormat="false" ht="15.75" hidden="false" customHeight="false" outlineLevel="0" collapsed="false">
      <c r="D4938" s="240" t="n">
        <v>4938</v>
      </c>
    </row>
    <row r="4939" customFormat="false" ht="15.75" hidden="false" customHeight="false" outlineLevel="0" collapsed="false">
      <c r="D4939" s="240" t="n">
        <v>4939</v>
      </c>
    </row>
    <row r="4940" customFormat="false" ht="15.75" hidden="false" customHeight="false" outlineLevel="0" collapsed="false">
      <c r="D4940" s="240" t="n">
        <v>4940</v>
      </c>
    </row>
    <row r="4941" customFormat="false" ht="15.75" hidden="false" customHeight="false" outlineLevel="0" collapsed="false">
      <c r="D4941" s="240" t="n">
        <v>4941</v>
      </c>
    </row>
    <row r="4942" customFormat="false" ht="15.75" hidden="false" customHeight="false" outlineLevel="0" collapsed="false">
      <c r="D4942" s="240" t="n">
        <v>4942</v>
      </c>
    </row>
    <row r="4943" customFormat="false" ht="15.75" hidden="false" customHeight="false" outlineLevel="0" collapsed="false">
      <c r="D4943" s="240" t="n">
        <v>4943</v>
      </c>
    </row>
    <row r="4944" customFormat="false" ht="15.75" hidden="false" customHeight="false" outlineLevel="0" collapsed="false">
      <c r="D4944" s="240" t="n">
        <v>4944</v>
      </c>
    </row>
    <row r="4945" customFormat="false" ht="15.75" hidden="false" customHeight="false" outlineLevel="0" collapsed="false">
      <c r="D4945" s="240" t="n">
        <v>4945</v>
      </c>
    </row>
    <row r="4946" customFormat="false" ht="15.75" hidden="false" customHeight="false" outlineLevel="0" collapsed="false">
      <c r="D4946" s="240" t="n">
        <v>4946</v>
      </c>
    </row>
    <row r="4947" customFormat="false" ht="15.75" hidden="false" customHeight="false" outlineLevel="0" collapsed="false">
      <c r="D4947" s="240" t="n">
        <v>4947</v>
      </c>
    </row>
    <row r="4948" customFormat="false" ht="15.75" hidden="false" customHeight="false" outlineLevel="0" collapsed="false">
      <c r="D4948" s="240" t="n">
        <v>4948</v>
      </c>
    </row>
    <row r="4949" customFormat="false" ht="15.75" hidden="false" customHeight="false" outlineLevel="0" collapsed="false">
      <c r="D4949" s="240" t="n">
        <v>4949</v>
      </c>
    </row>
    <row r="4950" customFormat="false" ht="15.75" hidden="false" customHeight="false" outlineLevel="0" collapsed="false">
      <c r="D4950" s="240" t="n">
        <v>4950</v>
      </c>
    </row>
    <row r="4951" customFormat="false" ht="15.75" hidden="false" customHeight="false" outlineLevel="0" collapsed="false">
      <c r="D4951" s="240" t="n">
        <v>4951</v>
      </c>
    </row>
    <row r="4952" customFormat="false" ht="15.75" hidden="false" customHeight="false" outlineLevel="0" collapsed="false">
      <c r="D4952" s="240" t="n">
        <v>4952</v>
      </c>
    </row>
    <row r="4953" customFormat="false" ht="15.75" hidden="false" customHeight="false" outlineLevel="0" collapsed="false">
      <c r="D4953" s="240" t="n">
        <v>4953</v>
      </c>
    </row>
    <row r="4954" customFormat="false" ht="15.75" hidden="false" customHeight="false" outlineLevel="0" collapsed="false">
      <c r="D4954" s="240" t="n">
        <v>4954</v>
      </c>
    </row>
    <row r="4955" customFormat="false" ht="15.75" hidden="false" customHeight="false" outlineLevel="0" collapsed="false">
      <c r="D4955" s="240" t="n">
        <v>4955</v>
      </c>
    </row>
    <row r="4956" customFormat="false" ht="15.75" hidden="false" customHeight="false" outlineLevel="0" collapsed="false">
      <c r="D4956" s="240" t="n">
        <v>4956</v>
      </c>
    </row>
    <row r="4957" customFormat="false" ht="15.75" hidden="false" customHeight="false" outlineLevel="0" collapsed="false">
      <c r="D4957" s="240" t="n">
        <v>4957</v>
      </c>
    </row>
    <row r="4958" customFormat="false" ht="15.75" hidden="false" customHeight="false" outlineLevel="0" collapsed="false">
      <c r="D4958" s="240" t="n">
        <v>4958</v>
      </c>
    </row>
    <row r="4959" customFormat="false" ht="15.75" hidden="false" customHeight="false" outlineLevel="0" collapsed="false">
      <c r="D4959" s="240" t="n">
        <v>4959</v>
      </c>
    </row>
    <row r="4960" customFormat="false" ht="15.75" hidden="false" customHeight="false" outlineLevel="0" collapsed="false">
      <c r="D4960" s="240" t="n">
        <v>4960</v>
      </c>
    </row>
    <row r="4961" customFormat="false" ht="15.75" hidden="false" customHeight="false" outlineLevel="0" collapsed="false">
      <c r="D4961" s="240" t="n">
        <v>4961</v>
      </c>
    </row>
    <row r="4962" customFormat="false" ht="15.75" hidden="false" customHeight="false" outlineLevel="0" collapsed="false">
      <c r="D4962" s="240" t="n">
        <v>4962</v>
      </c>
    </row>
    <row r="4963" customFormat="false" ht="15.75" hidden="false" customHeight="false" outlineLevel="0" collapsed="false">
      <c r="D4963" s="240" t="n">
        <v>4963</v>
      </c>
    </row>
    <row r="4964" customFormat="false" ht="15.75" hidden="false" customHeight="false" outlineLevel="0" collapsed="false">
      <c r="D4964" s="240" t="n">
        <v>4964</v>
      </c>
    </row>
    <row r="4965" customFormat="false" ht="15.75" hidden="false" customHeight="false" outlineLevel="0" collapsed="false">
      <c r="D4965" s="240" t="n">
        <v>4965</v>
      </c>
    </row>
    <row r="4966" customFormat="false" ht="15.75" hidden="false" customHeight="false" outlineLevel="0" collapsed="false">
      <c r="D4966" s="240" t="n">
        <v>4966</v>
      </c>
    </row>
    <row r="4967" customFormat="false" ht="15.75" hidden="false" customHeight="false" outlineLevel="0" collapsed="false">
      <c r="D4967" s="240" t="n">
        <v>4967</v>
      </c>
    </row>
    <row r="4968" customFormat="false" ht="15.75" hidden="false" customHeight="false" outlineLevel="0" collapsed="false">
      <c r="D4968" s="240" t="n">
        <v>4968</v>
      </c>
    </row>
    <row r="4969" customFormat="false" ht="15.75" hidden="false" customHeight="false" outlineLevel="0" collapsed="false">
      <c r="D4969" s="240" t="n">
        <v>4969</v>
      </c>
    </row>
    <row r="4970" customFormat="false" ht="15.75" hidden="false" customHeight="false" outlineLevel="0" collapsed="false">
      <c r="D4970" s="240" t="n">
        <v>4970</v>
      </c>
    </row>
    <row r="4971" customFormat="false" ht="15.75" hidden="false" customHeight="false" outlineLevel="0" collapsed="false">
      <c r="D4971" s="240" t="n">
        <v>4971</v>
      </c>
    </row>
    <row r="4972" customFormat="false" ht="15.75" hidden="false" customHeight="false" outlineLevel="0" collapsed="false">
      <c r="D4972" s="240" t="n">
        <v>4972</v>
      </c>
    </row>
    <row r="4973" customFormat="false" ht="15.75" hidden="false" customHeight="false" outlineLevel="0" collapsed="false">
      <c r="D4973" s="240" t="n">
        <v>4973</v>
      </c>
    </row>
    <row r="4974" customFormat="false" ht="15.75" hidden="false" customHeight="false" outlineLevel="0" collapsed="false">
      <c r="D4974" s="240" t="n">
        <v>4974</v>
      </c>
    </row>
    <row r="4975" customFormat="false" ht="15.75" hidden="false" customHeight="false" outlineLevel="0" collapsed="false">
      <c r="D4975" s="240" t="n">
        <v>4975</v>
      </c>
    </row>
    <row r="4976" customFormat="false" ht="15.75" hidden="false" customHeight="false" outlineLevel="0" collapsed="false">
      <c r="D4976" s="240" t="n">
        <v>4976</v>
      </c>
    </row>
    <row r="4977" customFormat="false" ht="15.75" hidden="false" customHeight="false" outlineLevel="0" collapsed="false">
      <c r="D4977" s="240" t="n">
        <v>4977</v>
      </c>
    </row>
    <row r="4978" customFormat="false" ht="15.75" hidden="false" customHeight="false" outlineLevel="0" collapsed="false">
      <c r="D4978" s="240" t="n">
        <v>4978</v>
      </c>
    </row>
    <row r="4979" customFormat="false" ht="15.75" hidden="false" customHeight="false" outlineLevel="0" collapsed="false">
      <c r="D4979" s="240" t="n">
        <v>4979</v>
      </c>
    </row>
    <row r="4980" customFormat="false" ht="15.75" hidden="false" customHeight="false" outlineLevel="0" collapsed="false">
      <c r="D4980" s="240" t="n">
        <v>4980</v>
      </c>
    </row>
    <row r="4981" customFormat="false" ht="15.75" hidden="false" customHeight="false" outlineLevel="0" collapsed="false">
      <c r="D4981" s="240" t="n">
        <v>4981</v>
      </c>
    </row>
    <row r="4982" customFormat="false" ht="15.75" hidden="false" customHeight="false" outlineLevel="0" collapsed="false">
      <c r="D4982" s="240" t="n">
        <v>4982</v>
      </c>
    </row>
    <row r="4983" customFormat="false" ht="15.75" hidden="false" customHeight="false" outlineLevel="0" collapsed="false">
      <c r="D4983" s="240" t="n">
        <v>4983</v>
      </c>
    </row>
    <row r="4984" customFormat="false" ht="15.75" hidden="false" customHeight="false" outlineLevel="0" collapsed="false">
      <c r="D4984" s="240" t="n">
        <v>4984</v>
      </c>
    </row>
    <row r="4985" customFormat="false" ht="15.75" hidden="false" customHeight="false" outlineLevel="0" collapsed="false">
      <c r="D4985" s="240" t="n">
        <v>4985</v>
      </c>
    </row>
    <row r="4986" customFormat="false" ht="15.75" hidden="false" customHeight="false" outlineLevel="0" collapsed="false">
      <c r="D4986" s="240" t="n">
        <v>4986</v>
      </c>
    </row>
    <row r="4987" customFormat="false" ht="15.75" hidden="false" customHeight="false" outlineLevel="0" collapsed="false">
      <c r="D4987" s="240" t="n">
        <v>4987</v>
      </c>
    </row>
    <row r="4988" customFormat="false" ht="15.75" hidden="false" customHeight="false" outlineLevel="0" collapsed="false">
      <c r="D4988" s="240" t="n">
        <v>4988</v>
      </c>
    </row>
    <row r="4989" customFormat="false" ht="15.75" hidden="false" customHeight="false" outlineLevel="0" collapsed="false">
      <c r="D4989" s="240" t="n">
        <v>4989</v>
      </c>
    </row>
    <row r="4990" customFormat="false" ht="15.75" hidden="false" customHeight="false" outlineLevel="0" collapsed="false">
      <c r="D4990" s="240" t="n">
        <v>4990</v>
      </c>
    </row>
    <row r="4991" customFormat="false" ht="15.75" hidden="false" customHeight="false" outlineLevel="0" collapsed="false">
      <c r="D4991" s="240" t="n">
        <v>4991</v>
      </c>
    </row>
    <row r="4992" customFormat="false" ht="15.75" hidden="false" customHeight="false" outlineLevel="0" collapsed="false">
      <c r="D4992" s="240" t="n">
        <v>4992</v>
      </c>
    </row>
    <row r="4993" customFormat="false" ht="15.75" hidden="false" customHeight="false" outlineLevel="0" collapsed="false">
      <c r="D4993" s="240" t="n">
        <v>4993</v>
      </c>
    </row>
    <row r="4994" customFormat="false" ht="15.75" hidden="false" customHeight="false" outlineLevel="0" collapsed="false">
      <c r="D4994" s="240" t="n">
        <v>4994</v>
      </c>
    </row>
    <row r="4995" customFormat="false" ht="15.75" hidden="false" customHeight="false" outlineLevel="0" collapsed="false">
      <c r="D4995" s="240" t="n">
        <v>4995</v>
      </c>
    </row>
    <row r="4996" customFormat="false" ht="15.75" hidden="false" customHeight="false" outlineLevel="0" collapsed="false">
      <c r="D4996" s="240" t="n">
        <v>4996</v>
      </c>
    </row>
    <row r="4997" customFormat="false" ht="15.75" hidden="false" customHeight="false" outlineLevel="0" collapsed="false">
      <c r="D4997" s="240" t="n">
        <v>4997</v>
      </c>
    </row>
    <row r="4998" customFormat="false" ht="15.75" hidden="false" customHeight="false" outlineLevel="0" collapsed="false">
      <c r="D4998" s="240" t="n">
        <v>4998</v>
      </c>
    </row>
    <row r="4999" customFormat="false" ht="15.75" hidden="false" customHeight="false" outlineLevel="0" collapsed="false">
      <c r="D4999" s="240" t="n">
        <v>4999</v>
      </c>
    </row>
    <row r="5000" customFormat="false" ht="15.75" hidden="false" customHeight="false" outlineLevel="0" collapsed="false">
      <c r="D5000" s="240" t="n">
        <v>5000</v>
      </c>
    </row>
    <row r="5001" customFormat="false" ht="15.75" hidden="false" customHeight="false" outlineLevel="0" collapsed="false">
      <c r="D5001" s="240" t="n">
        <v>5001</v>
      </c>
    </row>
    <row r="5002" customFormat="false" ht="15.75" hidden="false" customHeight="false" outlineLevel="0" collapsed="false">
      <c r="D5002" s="240" t="n">
        <v>5002</v>
      </c>
    </row>
    <row r="5003" customFormat="false" ht="15.75" hidden="false" customHeight="false" outlineLevel="0" collapsed="false">
      <c r="D5003" s="240" t="n">
        <v>5003</v>
      </c>
    </row>
    <row r="5004" customFormat="false" ht="15.75" hidden="false" customHeight="false" outlineLevel="0" collapsed="false">
      <c r="D5004" s="240" t="n">
        <v>5004</v>
      </c>
    </row>
    <row r="5005" customFormat="false" ht="15.75" hidden="false" customHeight="false" outlineLevel="0" collapsed="false">
      <c r="D5005" s="240" t="n">
        <v>5005</v>
      </c>
    </row>
    <row r="5006" customFormat="false" ht="15.75" hidden="false" customHeight="false" outlineLevel="0" collapsed="false">
      <c r="D5006" s="240" t="n">
        <v>5006</v>
      </c>
    </row>
    <row r="5007" customFormat="false" ht="15.75" hidden="false" customHeight="false" outlineLevel="0" collapsed="false">
      <c r="D5007" s="240" t="n">
        <v>5007</v>
      </c>
    </row>
    <row r="5008" customFormat="false" ht="15.75" hidden="false" customHeight="false" outlineLevel="0" collapsed="false">
      <c r="D5008" s="240" t="n">
        <v>5008</v>
      </c>
    </row>
    <row r="5009" customFormat="false" ht="15.75" hidden="false" customHeight="false" outlineLevel="0" collapsed="false">
      <c r="D5009" s="240" t="n">
        <v>5009</v>
      </c>
    </row>
    <row r="5010" customFormat="false" ht="15.75" hidden="false" customHeight="false" outlineLevel="0" collapsed="false">
      <c r="D5010" s="240" t="n">
        <v>5010</v>
      </c>
    </row>
    <row r="5011" customFormat="false" ht="15.75" hidden="false" customHeight="false" outlineLevel="0" collapsed="false">
      <c r="D5011" s="240" t="n">
        <v>5011</v>
      </c>
    </row>
    <row r="5012" customFormat="false" ht="15.75" hidden="false" customHeight="false" outlineLevel="0" collapsed="false">
      <c r="D5012" s="240" t="n">
        <v>5012</v>
      </c>
    </row>
    <row r="5013" customFormat="false" ht="15.75" hidden="false" customHeight="false" outlineLevel="0" collapsed="false">
      <c r="D5013" s="240" t="n">
        <v>5013</v>
      </c>
    </row>
    <row r="5014" customFormat="false" ht="15.75" hidden="false" customHeight="false" outlineLevel="0" collapsed="false">
      <c r="D5014" s="240" t="n">
        <v>5014</v>
      </c>
    </row>
    <row r="5015" customFormat="false" ht="15.75" hidden="false" customHeight="false" outlineLevel="0" collapsed="false">
      <c r="D5015" s="240" t="n">
        <v>5015</v>
      </c>
    </row>
    <row r="5016" customFormat="false" ht="15.75" hidden="false" customHeight="false" outlineLevel="0" collapsed="false">
      <c r="D5016" s="240" t="n">
        <v>5016</v>
      </c>
    </row>
    <row r="5017" customFormat="false" ht="15.75" hidden="false" customHeight="false" outlineLevel="0" collapsed="false">
      <c r="D5017" s="240" t="n">
        <v>5017</v>
      </c>
    </row>
    <row r="5018" customFormat="false" ht="15.75" hidden="false" customHeight="false" outlineLevel="0" collapsed="false">
      <c r="D5018" s="240" t="n">
        <v>5018</v>
      </c>
    </row>
    <row r="5019" customFormat="false" ht="15.75" hidden="false" customHeight="false" outlineLevel="0" collapsed="false">
      <c r="D5019" s="240" t="n">
        <v>5019</v>
      </c>
    </row>
    <row r="5020" customFormat="false" ht="15.75" hidden="false" customHeight="false" outlineLevel="0" collapsed="false">
      <c r="D5020" s="240" t="n">
        <v>5020</v>
      </c>
    </row>
    <row r="5021" customFormat="false" ht="15.75" hidden="false" customHeight="false" outlineLevel="0" collapsed="false">
      <c r="D5021" s="240" t="n">
        <v>5021</v>
      </c>
    </row>
    <row r="5022" customFormat="false" ht="15.75" hidden="false" customHeight="false" outlineLevel="0" collapsed="false">
      <c r="D5022" s="240" t="n">
        <v>5022</v>
      </c>
    </row>
    <row r="5023" customFormat="false" ht="15.75" hidden="false" customHeight="false" outlineLevel="0" collapsed="false">
      <c r="D5023" s="240" t="n">
        <v>5023</v>
      </c>
    </row>
    <row r="5024" customFormat="false" ht="15.75" hidden="false" customHeight="false" outlineLevel="0" collapsed="false">
      <c r="D5024" s="240" t="n">
        <v>5024</v>
      </c>
    </row>
    <row r="5025" customFormat="false" ht="15.75" hidden="false" customHeight="false" outlineLevel="0" collapsed="false">
      <c r="D5025" s="240" t="n">
        <v>5025</v>
      </c>
    </row>
    <row r="5026" customFormat="false" ht="15.75" hidden="false" customHeight="false" outlineLevel="0" collapsed="false">
      <c r="D5026" s="240" t="n">
        <v>5026</v>
      </c>
    </row>
    <row r="5027" customFormat="false" ht="15.75" hidden="false" customHeight="false" outlineLevel="0" collapsed="false">
      <c r="D5027" s="240" t="n">
        <v>5027</v>
      </c>
    </row>
    <row r="5028" customFormat="false" ht="15.75" hidden="false" customHeight="false" outlineLevel="0" collapsed="false">
      <c r="D5028" s="240" t="n">
        <v>5028</v>
      </c>
    </row>
    <row r="5029" customFormat="false" ht="15.75" hidden="false" customHeight="false" outlineLevel="0" collapsed="false">
      <c r="D5029" s="240" t="n">
        <v>5029</v>
      </c>
    </row>
    <row r="5030" customFormat="false" ht="15.75" hidden="false" customHeight="false" outlineLevel="0" collapsed="false">
      <c r="D5030" s="240" t="n">
        <v>5030</v>
      </c>
    </row>
    <row r="5031" customFormat="false" ht="15.75" hidden="false" customHeight="false" outlineLevel="0" collapsed="false">
      <c r="D5031" s="240" t="n">
        <v>5031</v>
      </c>
    </row>
    <row r="5032" customFormat="false" ht="15.75" hidden="false" customHeight="false" outlineLevel="0" collapsed="false">
      <c r="D5032" s="240" t="n">
        <v>5032</v>
      </c>
    </row>
    <row r="5033" customFormat="false" ht="15.75" hidden="false" customHeight="false" outlineLevel="0" collapsed="false">
      <c r="D5033" s="240" t="n">
        <v>5033</v>
      </c>
    </row>
    <row r="5034" customFormat="false" ht="15.75" hidden="false" customHeight="false" outlineLevel="0" collapsed="false">
      <c r="D5034" s="240" t="n">
        <v>5034</v>
      </c>
    </row>
    <row r="5035" customFormat="false" ht="15.75" hidden="false" customHeight="false" outlineLevel="0" collapsed="false">
      <c r="D5035" s="240" t="n">
        <v>5035</v>
      </c>
    </row>
    <row r="5036" customFormat="false" ht="15.75" hidden="false" customHeight="false" outlineLevel="0" collapsed="false">
      <c r="D5036" s="240" t="n">
        <v>5036</v>
      </c>
    </row>
    <row r="5037" customFormat="false" ht="15.75" hidden="false" customHeight="false" outlineLevel="0" collapsed="false">
      <c r="D5037" s="240" t="n">
        <v>5037</v>
      </c>
    </row>
    <row r="5038" customFormat="false" ht="15.75" hidden="false" customHeight="false" outlineLevel="0" collapsed="false">
      <c r="D5038" s="240" t="n">
        <v>5038</v>
      </c>
    </row>
    <row r="5039" customFormat="false" ht="15.75" hidden="false" customHeight="false" outlineLevel="0" collapsed="false">
      <c r="D5039" s="240" t="n">
        <v>5039</v>
      </c>
    </row>
    <row r="5040" customFormat="false" ht="15.75" hidden="false" customHeight="false" outlineLevel="0" collapsed="false">
      <c r="D5040" s="240" t="n">
        <v>5040</v>
      </c>
    </row>
    <row r="5041" customFormat="false" ht="15.75" hidden="false" customHeight="false" outlineLevel="0" collapsed="false">
      <c r="D5041" s="240" t="n">
        <v>5041</v>
      </c>
    </row>
    <row r="5042" customFormat="false" ht="15.75" hidden="false" customHeight="false" outlineLevel="0" collapsed="false">
      <c r="D5042" s="240" t="n">
        <v>5042</v>
      </c>
    </row>
    <row r="5043" customFormat="false" ht="15.75" hidden="false" customHeight="false" outlineLevel="0" collapsed="false">
      <c r="D5043" s="240" t="n">
        <v>5043</v>
      </c>
    </row>
    <row r="5044" customFormat="false" ht="15.75" hidden="false" customHeight="false" outlineLevel="0" collapsed="false">
      <c r="D5044" s="240" t="n">
        <v>5044</v>
      </c>
    </row>
    <row r="5045" customFormat="false" ht="15.75" hidden="false" customHeight="false" outlineLevel="0" collapsed="false">
      <c r="D5045" s="240" t="n">
        <v>5045</v>
      </c>
    </row>
    <row r="5046" customFormat="false" ht="15.75" hidden="false" customHeight="false" outlineLevel="0" collapsed="false">
      <c r="D5046" s="240" t="n">
        <v>5046</v>
      </c>
    </row>
    <row r="5047" customFormat="false" ht="15.75" hidden="false" customHeight="false" outlineLevel="0" collapsed="false">
      <c r="D5047" s="240" t="n">
        <v>5047</v>
      </c>
    </row>
    <row r="5048" customFormat="false" ht="15.75" hidden="false" customHeight="false" outlineLevel="0" collapsed="false">
      <c r="D5048" s="240" t="n">
        <v>5048</v>
      </c>
    </row>
    <row r="5049" customFormat="false" ht="15.75" hidden="false" customHeight="false" outlineLevel="0" collapsed="false">
      <c r="D5049" s="240" t="n">
        <v>5049</v>
      </c>
    </row>
    <row r="5050" customFormat="false" ht="15.75" hidden="false" customHeight="false" outlineLevel="0" collapsed="false">
      <c r="D5050" s="240" t="n">
        <v>5050</v>
      </c>
    </row>
    <row r="5051" customFormat="false" ht="15.75" hidden="false" customHeight="false" outlineLevel="0" collapsed="false">
      <c r="D5051" s="240" t="n">
        <v>5051</v>
      </c>
    </row>
    <row r="5052" customFormat="false" ht="15.75" hidden="false" customHeight="false" outlineLevel="0" collapsed="false">
      <c r="D5052" s="240" t="n">
        <v>5052</v>
      </c>
    </row>
    <row r="5053" customFormat="false" ht="15.75" hidden="false" customHeight="false" outlineLevel="0" collapsed="false">
      <c r="D5053" s="240" t="n">
        <v>5053</v>
      </c>
    </row>
    <row r="5054" customFormat="false" ht="15.75" hidden="false" customHeight="false" outlineLevel="0" collapsed="false">
      <c r="D5054" s="240" t="n">
        <v>5054</v>
      </c>
    </row>
    <row r="5055" customFormat="false" ht="15.75" hidden="false" customHeight="false" outlineLevel="0" collapsed="false">
      <c r="D5055" s="240" t="n">
        <v>5055</v>
      </c>
    </row>
    <row r="5056" customFormat="false" ht="15.75" hidden="false" customHeight="false" outlineLevel="0" collapsed="false">
      <c r="D5056" s="240" t="n">
        <v>5056</v>
      </c>
    </row>
    <row r="5057" customFormat="false" ht="15.75" hidden="false" customHeight="false" outlineLevel="0" collapsed="false">
      <c r="D5057" s="240" t="n">
        <v>5057</v>
      </c>
    </row>
    <row r="5058" customFormat="false" ht="15.75" hidden="false" customHeight="false" outlineLevel="0" collapsed="false">
      <c r="D5058" s="240" t="n">
        <v>5058</v>
      </c>
    </row>
    <row r="5059" customFormat="false" ht="15.75" hidden="false" customHeight="false" outlineLevel="0" collapsed="false">
      <c r="D5059" s="240" t="n">
        <v>5059</v>
      </c>
    </row>
    <row r="5060" customFormat="false" ht="15.75" hidden="false" customHeight="false" outlineLevel="0" collapsed="false">
      <c r="D5060" s="240" t="n">
        <v>5060</v>
      </c>
    </row>
    <row r="5061" customFormat="false" ht="15.75" hidden="false" customHeight="false" outlineLevel="0" collapsed="false">
      <c r="D5061" s="240" t="n">
        <v>5061</v>
      </c>
    </row>
    <row r="5062" customFormat="false" ht="15.75" hidden="false" customHeight="false" outlineLevel="0" collapsed="false">
      <c r="D5062" s="240" t="n">
        <v>5062</v>
      </c>
    </row>
    <row r="5063" customFormat="false" ht="15.75" hidden="false" customHeight="false" outlineLevel="0" collapsed="false">
      <c r="D5063" s="240" t="n">
        <v>5063</v>
      </c>
    </row>
    <row r="5064" customFormat="false" ht="15.75" hidden="false" customHeight="false" outlineLevel="0" collapsed="false">
      <c r="D5064" s="240" t="n">
        <v>5064</v>
      </c>
    </row>
    <row r="5065" customFormat="false" ht="15.75" hidden="false" customHeight="false" outlineLevel="0" collapsed="false">
      <c r="D5065" s="240" t="n">
        <v>5065</v>
      </c>
    </row>
    <row r="5066" customFormat="false" ht="15.75" hidden="false" customHeight="false" outlineLevel="0" collapsed="false">
      <c r="D5066" s="240" t="n">
        <v>5066</v>
      </c>
    </row>
    <row r="5067" customFormat="false" ht="15.75" hidden="false" customHeight="false" outlineLevel="0" collapsed="false">
      <c r="D5067" s="240" t="n">
        <v>5067</v>
      </c>
    </row>
    <row r="5068" customFormat="false" ht="15.75" hidden="false" customHeight="false" outlineLevel="0" collapsed="false">
      <c r="D5068" s="240" t="n">
        <v>5068</v>
      </c>
    </row>
    <row r="5069" customFormat="false" ht="15.75" hidden="false" customHeight="false" outlineLevel="0" collapsed="false">
      <c r="D5069" s="240" t="n">
        <v>5069</v>
      </c>
    </row>
    <row r="5070" customFormat="false" ht="15.75" hidden="false" customHeight="false" outlineLevel="0" collapsed="false">
      <c r="D5070" s="240" t="n">
        <v>5070</v>
      </c>
    </row>
    <row r="5071" customFormat="false" ht="15.75" hidden="false" customHeight="false" outlineLevel="0" collapsed="false">
      <c r="D5071" s="240" t="n">
        <v>5071</v>
      </c>
    </row>
    <row r="5072" customFormat="false" ht="15.75" hidden="false" customHeight="false" outlineLevel="0" collapsed="false">
      <c r="D5072" s="240" t="n">
        <v>5072</v>
      </c>
    </row>
    <row r="5073" customFormat="false" ht="15.75" hidden="false" customHeight="false" outlineLevel="0" collapsed="false">
      <c r="D5073" s="240" t="n">
        <v>5073</v>
      </c>
    </row>
    <row r="5074" customFormat="false" ht="15.75" hidden="false" customHeight="false" outlineLevel="0" collapsed="false">
      <c r="D5074" s="240" t="n">
        <v>5074</v>
      </c>
    </row>
    <row r="5075" customFormat="false" ht="15.75" hidden="false" customHeight="false" outlineLevel="0" collapsed="false">
      <c r="D5075" s="240" t="n">
        <v>5075</v>
      </c>
    </row>
    <row r="5076" customFormat="false" ht="15.75" hidden="false" customHeight="false" outlineLevel="0" collapsed="false">
      <c r="D5076" s="240" t="n">
        <v>5076</v>
      </c>
    </row>
    <row r="5077" customFormat="false" ht="15.75" hidden="false" customHeight="false" outlineLevel="0" collapsed="false">
      <c r="D5077" s="240" t="n">
        <v>5077</v>
      </c>
    </row>
    <row r="5078" customFormat="false" ht="15.75" hidden="false" customHeight="false" outlineLevel="0" collapsed="false">
      <c r="D5078" s="240" t="n">
        <v>5078</v>
      </c>
    </row>
    <row r="5079" customFormat="false" ht="15.75" hidden="false" customHeight="false" outlineLevel="0" collapsed="false">
      <c r="D5079" s="240" t="n">
        <v>5079</v>
      </c>
    </row>
    <row r="5080" customFormat="false" ht="15.75" hidden="false" customHeight="false" outlineLevel="0" collapsed="false">
      <c r="D5080" s="240" t="n">
        <v>5080</v>
      </c>
    </row>
    <row r="5081" customFormat="false" ht="15.75" hidden="false" customHeight="false" outlineLevel="0" collapsed="false">
      <c r="D5081" s="240" t="n">
        <v>5081</v>
      </c>
    </row>
    <row r="5082" customFormat="false" ht="15.75" hidden="false" customHeight="false" outlineLevel="0" collapsed="false">
      <c r="D5082" s="240" t="n">
        <v>5082</v>
      </c>
    </row>
    <row r="5083" customFormat="false" ht="15.75" hidden="false" customHeight="false" outlineLevel="0" collapsed="false">
      <c r="D5083" s="240" t="n">
        <v>5083</v>
      </c>
    </row>
    <row r="5084" customFormat="false" ht="15.75" hidden="false" customHeight="false" outlineLevel="0" collapsed="false">
      <c r="D5084" s="240" t="n">
        <v>5084</v>
      </c>
    </row>
    <row r="5085" customFormat="false" ht="15.75" hidden="false" customHeight="false" outlineLevel="0" collapsed="false">
      <c r="D5085" s="240" t="n">
        <v>5085</v>
      </c>
    </row>
    <row r="5086" customFormat="false" ht="15.75" hidden="false" customHeight="false" outlineLevel="0" collapsed="false">
      <c r="D5086" s="240" t="n">
        <v>5086</v>
      </c>
    </row>
    <row r="5087" customFormat="false" ht="15.75" hidden="false" customHeight="false" outlineLevel="0" collapsed="false">
      <c r="D5087" s="240" t="n">
        <v>5087</v>
      </c>
    </row>
    <row r="5088" customFormat="false" ht="15.75" hidden="false" customHeight="false" outlineLevel="0" collapsed="false">
      <c r="D5088" s="240" t="n">
        <v>5088</v>
      </c>
    </row>
    <row r="5089" customFormat="false" ht="15.75" hidden="false" customHeight="false" outlineLevel="0" collapsed="false">
      <c r="D5089" s="240" t="n">
        <v>5089</v>
      </c>
    </row>
    <row r="5090" customFormat="false" ht="15.75" hidden="false" customHeight="false" outlineLevel="0" collapsed="false">
      <c r="D5090" s="240" t="n">
        <v>5090</v>
      </c>
    </row>
    <row r="5091" customFormat="false" ht="15.75" hidden="false" customHeight="false" outlineLevel="0" collapsed="false">
      <c r="D5091" s="240" t="n">
        <v>5091</v>
      </c>
    </row>
    <row r="5092" customFormat="false" ht="15.75" hidden="false" customHeight="false" outlineLevel="0" collapsed="false">
      <c r="D5092" s="240" t="n">
        <v>5092</v>
      </c>
    </row>
    <row r="5093" customFormat="false" ht="15.75" hidden="false" customHeight="false" outlineLevel="0" collapsed="false">
      <c r="D5093" s="240" t="n">
        <v>5093</v>
      </c>
    </row>
    <row r="5094" customFormat="false" ht="15.75" hidden="false" customHeight="false" outlineLevel="0" collapsed="false">
      <c r="D5094" s="240" t="n">
        <v>5094</v>
      </c>
    </row>
    <row r="5095" customFormat="false" ht="15.75" hidden="false" customHeight="false" outlineLevel="0" collapsed="false">
      <c r="D5095" s="240" t="n">
        <v>5095</v>
      </c>
    </row>
    <row r="5096" customFormat="false" ht="15.75" hidden="false" customHeight="false" outlineLevel="0" collapsed="false">
      <c r="D5096" s="240" t="n">
        <v>5096</v>
      </c>
    </row>
    <row r="5097" customFormat="false" ht="15.75" hidden="false" customHeight="false" outlineLevel="0" collapsed="false">
      <c r="D5097" s="240" t="n">
        <v>5097</v>
      </c>
    </row>
    <row r="5098" customFormat="false" ht="15.75" hidden="false" customHeight="false" outlineLevel="0" collapsed="false">
      <c r="D5098" s="240" t="n">
        <v>5098</v>
      </c>
    </row>
    <row r="5099" customFormat="false" ht="15.75" hidden="false" customHeight="false" outlineLevel="0" collapsed="false">
      <c r="D5099" s="240" t="n">
        <v>5099</v>
      </c>
    </row>
    <row r="5100" customFormat="false" ht="15.75" hidden="false" customHeight="false" outlineLevel="0" collapsed="false">
      <c r="D5100" s="240" t="n">
        <v>5100</v>
      </c>
    </row>
    <row r="5101" customFormat="false" ht="15.75" hidden="false" customHeight="false" outlineLevel="0" collapsed="false">
      <c r="D5101" s="240" t="n">
        <v>5101</v>
      </c>
    </row>
    <row r="5102" customFormat="false" ht="15.75" hidden="false" customHeight="false" outlineLevel="0" collapsed="false">
      <c r="D5102" s="240" t="n">
        <v>5102</v>
      </c>
    </row>
    <row r="5103" customFormat="false" ht="15.75" hidden="false" customHeight="false" outlineLevel="0" collapsed="false">
      <c r="D5103" s="240" t="n">
        <v>5103</v>
      </c>
    </row>
    <row r="5104" customFormat="false" ht="15.75" hidden="false" customHeight="false" outlineLevel="0" collapsed="false">
      <c r="D5104" s="240" t="n">
        <v>5104</v>
      </c>
    </row>
    <row r="5105" customFormat="false" ht="15.75" hidden="false" customHeight="false" outlineLevel="0" collapsed="false">
      <c r="D5105" s="240" t="n">
        <v>5105</v>
      </c>
    </row>
    <row r="5106" customFormat="false" ht="15.75" hidden="false" customHeight="false" outlineLevel="0" collapsed="false">
      <c r="D5106" s="240" t="n">
        <v>5106</v>
      </c>
    </row>
    <row r="5107" customFormat="false" ht="15.75" hidden="false" customHeight="false" outlineLevel="0" collapsed="false">
      <c r="D5107" s="240" t="n">
        <v>5107</v>
      </c>
    </row>
    <row r="5108" customFormat="false" ht="15.75" hidden="false" customHeight="false" outlineLevel="0" collapsed="false">
      <c r="D5108" s="240" t="n">
        <v>5108</v>
      </c>
    </row>
    <row r="5109" customFormat="false" ht="15.75" hidden="false" customHeight="false" outlineLevel="0" collapsed="false">
      <c r="D5109" s="240" t="n">
        <v>5109</v>
      </c>
    </row>
    <row r="5110" customFormat="false" ht="15.75" hidden="false" customHeight="false" outlineLevel="0" collapsed="false">
      <c r="D5110" s="240" t="n">
        <v>5110</v>
      </c>
    </row>
    <row r="5111" customFormat="false" ht="15.75" hidden="false" customHeight="false" outlineLevel="0" collapsed="false">
      <c r="D5111" s="240" t="n">
        <v>5111</v>
      </c>
    </row>
    <row r="5112" customFormat="false" ht="15.75" hidden="false" customHeight="false" outlineLevel="0" collapsed="false">
      <c r="D5112" s="240" t="n">
        <v>5112</v>
      </c>
    </row>
    <row r="5113" customFormat="false" ht="15.75" hidden="false" customHeight="false" outlineLevel="0" collapsed="false">
      <c r="D5113" s="240" t="n">
        <v>5113</v>
      </c>
    </row>
    <row r="5114" customFormat="false" ht="15.75" hidden="false" customHeight="false" outlineLevel="0" collapsed="false">
      <c r="D5114" s="240" t="n">
        <v>5114</v>
      </c>
    </row>
    <row r="5115" customFormat="false" ht="15.75" hidden="false" customHeight="false" outlineLevel="0" collapsed="false">
      <c r="D5115" s="240" t="n">
        <v>5115</v>
      </c>
    </row>
    <row r="5116" customFormat="false" ht="15.75" hidden="false" customHeight="false" outlineLevel="0" collapsed="false">
      <c r="D5116" s="240" t="n">
        <v>5116</v>
      </c>
    </row>
    <row r="5117" customFormat="false" ht="15.75" hidden="false" customHeight="false" outlineLevel="0" collapsed="false">
      <c r="D5117" s="240" t="n">
        <v>5117</v>
      </c>
    </row>
    <row r="5118" customFormat="false" ht="15.75" hidden="false" customHeight="false" outlineLevel="0" collapsed="false">
      <c r="D5118" s="240" t="n">
        <v>5118</v>
      </c>
    </row>
    <row r="5119" customFormat="false" ht="15.75" hidden="false" customHeight="false" outlineLevel="0" collapsed="false">
      <c r="D5119" s="240" t="n">
        <v>5119</v>
      </c>
    </row>
    <row r="5120" customFormat="false" ht="15.75" hidden="false" customHeight="false" outlineLevel="0" collapsed="false">
      <c r="D5120" s="240" t="n">
        <v>5120</v>
      </c>
    </row>
    <row r="5121" customFormat="false" ht="15.75" hidden="false" customHeight="false" outlineLevel="0" collapsed="false">
      <c r="D5121" s="240" t="n">
        <v>5121</v>
      </c>
    </row>
    <row r="5122" customFormat="false" ht="15.75" hidden="false" customHeight="false" outlineLevel="0" collapsed="false">
      <c r="D5122" s="240" t="n">
        <v>5122</v>
      </c>
    </row>
    <row r="5123" customFormat="false" ht="15.75" hidden="false" customHeight="false" outlineLevel="0" collapsed="false">
      <c r="D5123" s="240" t="n">
        <v>5123</v>
      </c>
    </row>
    <row r="5124" customFormat="false" ht="15.75" hidden="false" customHeight="false" outlineLevel="0" collapsed="false">
      <c r="D5124" s="240" t="n">
        <v>5124</v>
      </c>
    </row>
    <row r="5125" customFormat="false" ht="15.75" hidden="false" customHeight="false" outlineLevel="0" collapsed="false">
      <c r="D5125" s="240" t="n">
        <v>5125</v>
      </c>
    </row>
    <row r="5126" customFormat="false" ht="15.75" hidden="false" customHeight="false" outlineLevel="0" collapsed="false">
      <c r="D5126" s="240" t="n">
        <v>5126</v>
      </c>
    </row>
    <row r="5127" customFormat="false" ht="15.75" hidden="false" customHeight="false" outlineLevel="0" collapsed="false">
      <c r="D5127" s="240" t="n">
        <v>5127</v>
      </c>
    </row>
    <row r="5128" customFormat="false" ht="15.75" hidden="false" customHeight="false" outlineLevel="0" collapsed="false">
      <c r="D5128" s="240" t="n">
        <v>5128</v>
      </c>
    </row>
    <row r="5129" customFormat="false" ht="15.75" hidden="false" customHeight="false" outlineLevel="0" collapsed="false">
      <c r="D5129" s="240" t="n">
        <v>5129</v>
      </c>
    </row>
    <row r="5130" customFormat="false" ht="15.75" hidden="false" customHeight="false" outlineLevel="0" collapsed="false">
      <c r="D5130" s="240" t="n">
        <v>5130</v>
      </c>
    </row>
    <row r="5131" customFormat="false" ht="15.75" hidden="false" customHeight="false" outlineLevel="0" collapsed="false">
      <c r="D5131" s="240" t="n">
        <v>5131</v>
      </c>
    </row>
    <row r="5132" customFormat="false" ht="15.75" hidden="false" customHeight="false" outlineLevel="0" collapsed="false">
      <c r="D5132" s="240" t="n">
        <v>5132</v>
      </c>
    </row>
    <row r="5133" customFormat="false" ht="15.75" hidden="false" customHeight="false" outlineLevel="0" collapsed="false">
      <c r="D5133" s="240" t="n">
        <v>5133</v>
      </c>
    </row>
    <row r="5134" customFormat="false" ht="15.75" hidden="false" customHeight="false" outlineLevel="0" collapsed="false">
      <c r="D5134" s="240" t="n">
        <v>5134</v>
      </c>
    </row>
    <row r="5135" customFormat="false" ht="15.75" hidden="false" customHeight="false" outlineLevel="0" collapsed="false">
      <c r="D5135" s="240" t="n">
        <v>5135</v>
      </c>
    </row>
    <row r="5136" customFormat="false" ht="15.75" hidden="false" customHeight="false" outlineLevel="0" collapsed="false">
      <c r="D5136" s="240" t="n">
        <v>5136</v>
      </c>
    </row>
    <row r="5137" customFormat="false" ht="15.75" hidden="false" customHeight="false" outlineLevel="0" collapsed="false">
      <c r="D5137" s="240" t="n">
        <v>5137</v>
      </c>
    </row>
    <row r="5138" customFormat="false" ht="15.75" hidden="false" customHeight="false" outlineLevel="0" collapsed="false">
      <c r="D5138" s="240" t="n">
        <v>5138</v>
      </c>
    </row>
    <row r="5139" customFormat="false" ht="15.75" hidden="false" customHeight="false" outlineLevel="0" collapsed="false">
      <c r="D5139" s="240" t="n">
        <v>5139</v>
      </c>
    </row>
    <row r="5140" customFormat="false" ht="15.75" hidden="false" customHeight="false" outlineLevel="0" collapsed="false">
      <c r="D5140" s="240" t="n">
        <v>5140</v>
      </c>
    </row>
    <row r="5141" customFormat="false" ht="15.75" hidden="false" customHeight="false" outlineLevel="0" collapsed="false">
      <c r="D5141" s="240" t="n">
        <v>5141</v>
      </c>
    </row>
    <row r="5142" customFormat="false" ht="15.75" hidden="false" customHeight="false" outlineLevel="0" collapsed="false">
      <c r="D5142" s="240" t="n">
        <v>5142</v>
      </c>
    </row>
    <row r="5143" customFormat="false" ht="15.75" hidden="false" customHeight="false" outlineLevel="0" collapsed="false">
      <c r="D5143" s="240" t="n">
        <v>5143</v>
      </c>
    </row>
    <row r="5144" customFormat="false" ht="15.75" hidden="false" customHeight="false" outlineLevel="0" collapsed="false">
      <c r="D5144" s="240" t="n">
        <v>5144</v>
      </c>
    </row>
    <row r="5145" customFormat="false" ht="15.75" hidden="false" customHeight="false" outlineLevel="0" collapsed="false">
      <c r="D5145" s="240" t="n">
        <v>5145</v>
      </c>
    </row>
    <row r="5146" customFormat="false" ht="15.75" hidden="false" customHeight="false" outlineLevel="0" collapsed="false">
      <c r="D5146" s="240" t="n">
        <v>5146</v>
      </c>
    </row>
    <row r="5147" customFormat="false" ht="15.75" hidden="false" customHeight="false" outlineLevel="0" collapsed="false">
      <c r="D5147" s="240" t="n">
        <v>5147</v>
      </c>
    </row>
    <row r="5148" customFormat="false" ht="15.75" hidden="false" customHeight="false" outlineLevel="0" collapsed="false">
      <c r="D5148" s="240" t="n">
        <v>5148</v>
      </c>
    </row>
    <row r="5149" customFormat="false" ht="15.75" hidden="false" customHeight="false" outlineLevel="0" collapsed="false">
      <c r="D5149" s="240" t="n">
        <v>5149</v>
      </c>
    </row>
    <row r="5150" customFormat="false" ht="15.75" hidden="false" customHeight="false" outlineLevel="0" collapsed="false">
      <c r="D5150" s="240" t="n">
        <v>5150</v>
      </c>
    </row>
    <row r="5151" customFormat="false" ht="15.75" hidden="false" customHeight="false" outlineLevel="0" collapsed="false">
      <c r="D5151" s="240" t="n">
        <v>5151</v>
      </c>
    </row>
    <row r="5152" customFormat="false" ht="15.75" hidden="false" customHeight="false" outlineLevel="0" collapsed="false">
      <c r="D5152" s="240" t="n">
        <v>5152</v>
      </c>
    </row>
    <row r="5153" customFormat="false" ht="15.75" hidden="false" customHeight="false" outlineLevel="0" collapsed="false">
      <c r="D5153" s="240" t="n">
        <v>5153</v>
      </c>
    </row>
    <row r="5154" customFormat="false" ht="15.75" hidden="false" customHeight="false" outlineLevel="0" collapsed="false">
      <c r="D5154" s="240" t="n">
        <v>5154</v>
      </c>
    </row>
    <row r="5155" customFormat="false" ht="15.75" hidden="false" customHeight="false" outlineLevel="0" collapsed="false">
      <c r="D5155" s="240" t="n">
        <v>5155</v>
      </c>
    </row>
    <row r="5156" customFormat="false" ht="15.75" hidden="false" customHeight="false" outlineLevel="0" collapsed="false">
      <c r="D5156" s="240" t="n">
        <v>5156</v>
      </c>
    </row>
    <row r="5157" customFormat="false" ht="15.75" hidden="false" customHeight="false" outlineLevel="0" collapsed="false">
      <c r="D5157" s="240" t="n">
        <v>5157</v>
      </c>
    </row>
    <row r="5158" customFormat="false" ht="15.75" hidden="false" customHeight="false" outlineLevel="0" collapsed="false">
      <c r="D5158" s="240" t="n">
        <v>5158</v>
      </c>
    </row>
    <row r="5159" customFormat="false" ht="15.75" hidden="false" customHeight="false" outlineLevel="0" collapsed="false">
      <c r="D5159" s="240" t="n">
        <v>5159</v>
      </c>
    </row>
    <row r="5160" customFormat="false" ht="15.75" hidden="false" customHeight="false" outlineLevel="0" collapsed="false">
      <c r="D5160" s="240" t="n">
        <v>5160</v>
      </c>
    </row>
    <row r="5161" customFormat="false" ht="15.75" hidden="false" customHeight="false" outlineLevel="0" collapsed="false">
      <c r="D5161" s="240" t="n">
        <v>5161</v>
      </c>
    </row>
    <row r="5162" customFormat="false" ht="15.75" hidden="false" customHeight="false" outlineLevel="0" collapsed="false">
      <c r="D5162" s="240" t="n">
        <v>5162</v>
      </c>
    </row>
    <row r="5163" customFormat="false" ht="15.75" hidden="false" customHeight="false" outlineLevel="0" collapsed="false">
      <c r="D5163" s="240" t="n">
        <v>5163</v>
      </c>
    </row>
    <row r="5164" customFormat="false" ht="15.75" hidden="false" customHeight="false" outlineLevel="0" collapsed="false">
      <c r="D5164" s="240" t="n">
        <v>5164</v>
      </c>
    </row>
    <row r="5165" customFormat="false" ht="15.75" hidden="false" customHeight="false" outlineLevel="0" collapsed="false">
      <c r="D5165" s="240" t="n">
        <v>5165</v>
      </c>
    </row>
    <row r="5166" customFormat="false" ht="15.75" hidden="false" customHeight="false" outlineLevel="0" collapsed="false">
      <c r="D5166" s="240" t="n">
        <v>5166</v>
      </c>
    </row>
    <row r="5167" customFormat="false" ht="15.75" hidden="false" customHeight="false" outlineLevel="0" collapsed="false">
      <c r="D5167" s="240" t="n">
        <v>5167</v>
      </c>
    </row>
    <row r="5168" customFormat="false" ht="15.75" hidden="false" customHeight="false" outlineLevel="0" collapsed="false">
      <c r="D5168" s="240" t="n">
        <v>5168</v>
      </c>
    </row>
    <row r="5169" customFormat="false" ht="15.75" hidden="false" customHeight="false" outlineLevel="0" collapsed="false">
      <c r="D5169" s="240" t="n">
        <v>5169</v>
      </c>
    </row>
    <row r="5170" customFormat="false" ht="15.75" hidden="false" customHeight="false" outlineLevel="0" collapsed="false">
      <c r="D5170" s="240" t="n">
        <v>5170</v>
      </c>
    </row>
    <row r="5171" customFormat="false" ht="15.75" hidden="false" customHeight="false" outlineLevel="0" collapsed="false">
      <c r="D5171" s="240" t="n">
        <v>5171</v>
      </c>
    </row>
    <row r="5172" customFormat="false" ht="15.75" hidden="false" customHeight="false" outlineLevel="0" collapsed="false">
      <c r="D5172" s="240" t="n">
        <v>5172</v>
      </c>
    </row>
    <row r="5173" customFormat="false" ht="15.75" hidden="false" customHeight="false" outlineLevel="0" collapsed="false">
      <c r="D5173" s="240" t="n">
        <v>5173</v>
      </c>
    </row>
    <row r="5174" customFormat="false" ht="15.75" hidden="false" customHeight="false" outlineLevel="0" collapsed="false">
      <c r="D5174" s="240" t="n">
        <v>5174</v>
      </c>
    </row>
    <row r="5175" customFormat="false" ht="15.75" hidden="false" customHeight="false" outlineLevel="0" collapsed="false">
      <c r="D5175" s="240" t="n">
        <v>5175</v>
      </c>
    </row>
    <row r="5176" customFormat="false" ht="15.75" hidden="false" customHeight="false" outlineLevel="0" collapsed="false">
      <c r="D5176" s="240" t="n">
        <v>5176</v>
      </c>
    </row>
    <row r="5177" customFormat="false" ht="15.75" hidden="false" customHeight="false" outlineLevel="0" collapsed="false">
      <c r="D5177" s="240" t="n">
        <v>5177</v>
      </c>
    </row>
    <row r="5178" customFormat="false" ht="15.75" hidden="false" customHeight="false" outlineLevel="0" collapsed="false">
      <c r="D5178" s="240" t="n">
        <v>5178</v>
      </c>
    </row>
    <row r="5179" customFormat="false" ht="15.75" hidden="false" customHeight="false" outlineLevel="0" collapsed="false">
      <c r="D5179" s="240" t="n">
        <v>5179</v>
      </c>
    </row>
    <row r="5180" customFormat="false" ht="15.75" hidden="false" customHeight="false" outlineLevel="0" collapsed="false">
      <c r="D5180" s="240" t="n">
        <v>5180</v>
      </c>
    </row>
    <row r="5181" customFormat="false" ht="15.75" hidden="false" customHeight="false" outlineLevel="0" collapsed="false">
      <c r="D5181" s="240" t="n">
        <v>5181</v>
      </c>
    </row>
    <row r="5182" customFormat="false" ht="15.75" hidden="false" customHeight="false" outlineLevel="0" collapsed="false">
      <c r="D5182" s="240" t="n">
        <v>5182</v>
      </c>
    </row>
    <row r="5183" customFormat="false" ht="15.75" hidden="false" customHeight="false" outlineLevel="0" collapsed="false">
      <c r="D5183" s="240" t="n">
        <v>5183</v>
      </c>
    </row>
    <row r="5184" customFormat="false" ht="15.75" hidden="false" customHeight="false" outlineLevel="0" collapsed="false">
      <c r="D5184" s="240" t="n">
        <v>5184</v>
      </c>
    </row>
    <row r="5185" customFormat="false" ht="15.75" hidden="false" customHeight="false" outlineLevel="0" collapsed="false">
      <c r="D5185" s="240" t="n">
        <v>5185</v>
      </c>
    </row>
    <row r="5186" customFormat="false" ht="15.75" hidden="false" customHeight="false" outlineLevel="0" collapsed="false">
      <c r="D5186" s="240" t="n">
        <v>5186</v>
      </c>
    </row>
    <row r="5187" customFormat="false" ht="15.75" hidden="false" customHeight="false" outlineLevel="0" collapsed="false">
      <c r="D5187" s="240" t="n">
        <v>5187</v>
      </c>
    </row>
    <row r="5188" customFormat="false" ht="15.75" hidden="false" customHeight="false" outlineLevel="0" collapsed="false">
      <c r="D5188" s="240" t="n">
        <v>5188</v>
      </c>
    </row>
    <row r="5189" customFormat="false" ht="15.75" hidden="false" customHeight="false" outlineLevel="0" collapsed="false">
      <c r="D5189" s="240" t="n">
        <v>5189</v>
      </c>
    </row>
    <row r="5190" customFormat="false" ht="15.75" hidden="false" customHeight="false" outlineLevel="0" collapsed="false">
      <c r="D5190" s="240" t="n">
        <v>5190</v>
      </c>
    </row>
    <row r="5191" customFormat="false" ht="15.75" hidden="false" customHeight="false" outlineLevel="0" collapsed="false">
      <c r="D5191" s="240" t="n">
        <v>5191</v>
      </c>
    </row>
    <row r="5192" customFormat="false" ht="15.75" hidden="false" customHeight="false" outlineLevel="0" collapsed="false">
      <c r="D5192" s="240" t="n">
        <v>5192</v>
      </c>
    </row>
    <row r="5193" customFormat="false" ht="15.75" hidden="false" customHeight="false" outlineLevel="0" collapsed="false">
      <c r="D5193" s="240" t="n">
        <v>5193</v>
      </c>
    </row>
    <row r="5194" customFormat="false" ht="15.75" hidden="false" customHeight="false" outlineLevel="0" collapsed="false">
      <c r="D5194" s="240" t="n">
        <v>5194</v>
      </c>
    </row>
    <row r="5195" customFormat="false" ht="15.75" hidden="false" customHeight="false" outlineLevel="0" collapsed="false">
      <c r="D5195" s="240" t="n">
        <v>5195</v>
      </c>
    </row>
    <row r="5196" customFormat="false" ht="15.75" hidden="false" customHeight="false" outlineLevel="0" collapsed="false">
      <c r="D5196" s="240" t="n">
        <v>5196</v>
      </c>
    </row>
    <row r="5197" customFormat="false" ht="15.75" hidden="false" customHeight="false" outlineLevel="0" collapsed="false">
      <c r="D5197" s="240" t="n">
        <v>5197</v>
      </c>
    </row>
    <row r="5198" customFormat="false" ht="15.75" hidden="false" customHeight="false" outlineLevel="0" collapsed="false">
      <c r="D5198" s="240" t="n">
        <v>5198</v>
      </c>
    </row>
    <row r="5199" customFormat="false" ht="15.75" hidden="false" customHeight="false" outlineLevel="0" collapsed="false">
      <c r="D5199" s="240" t="n">
        <v>5199</v>
      </c>
    </row>
    <row r="5200" customFormat="false" ht="15.75" hidden="false" customHeight="false" outlineLevel="0" collapsed="false">
      <c r="D5200" s="240" t="n">
        <v>5200</v>
      </c>
    </row>
    <row r="5201" customFormat="false" ht="15.75" hidden="false" customHeight="false" outlineLevel="0" collapsed="false">
      <c r="D5201" s="240" t="n">
        <v>5201</v>
      </c>
    </row>
    <row r="5202" customFormat="false" ht="15.75" hidden="false" customHeight="false" outlineLevel="0" collapsed="false">
      <c r="D5202" s="240" t="n">
        <v>5202</v>
      </c>
    </row>
    <row r="5203" customFormat="false" ht="15.75" hidden="false" customHeight="false" outlineLevel="0" collapsed="false">
      <c r="D5203" s="240" t="n">
        <v>5203</v>
      </c>
    </row>
    <row r="5204" customFormat="false" ht="15.75" hidden="false" customHeight="false" outlineLevel="0" collapsed="false">
      <c r="D5204" s="240" t="n">
        <v>5204</v>
      </c>
    </row>
    <row r="5205" customFormat="false" ht="15.75" hidden="false" customHeight="false" outlineLevel="0" collapsed="false">
      <c r="D5205" s="240" t="n">
        <v>5205</v>
      </c>
    </row>
    <row r="5206" customFormat="false" ht="15.75" hidden="false" customHeight="false" outlineLevel="0" collapsed="false">
      <c r="D5206" s="240" t="n">
        <v>5206</v>
      </c>
    </row>
    <row r="5207" customFormat="false" ht="15.75" hidden="false" customHeight="false" outlineLevel="0" collapsed="false">
      <c r="D5207" s="240" t="n">
        <v>5207</v>
      </c>
    </row>
    <row r="5208" customFormat="false" ht="15.75" hidden="false" customHeight="false" outlineLevel="0" collapsed="false">
      <c r="D5208" s="240" t="n">
        <v>5208</v>
      </c>
    </row>
    <row r="5209" customFormat="false" ht="15.75" hidden="false" customHeight="false" outlineLevel="0" collapsed="false">
      <c r="D5209" s="240" t="n">
        <v>5209</v>
      </c>
    </row>
    <row r="5210" customFormat="false" ht="15.75" hidden="false" customHeight="false" outlineLevel="0" collapsed="false">
      <c r="D5210" s="240" t="n">
        <v>5210</v>
      </c>
    </row>
    <row r="5211" customFormat="false" ht="15.75" hidden="false" customHeight="false" outlineLevel="0" collapsed="false">
      <c r="D5211" s="240" t="n">
        <v>5211</v>
      </c>
    </row>
    <row r="5212" customFormat="false" ht="15.75" hidden="false" customHeight="false" outlineLevel="0" collapsed="false">
      <c r="D5212" s="240" t="n">
        <v>5212</v>
      </c>
    </row>
    <row r="5213" customFormat="false" ht="15.75" hidden="false" customHeight="false" outlineLevel="0" collapsed="false">
      <c r="D5213" s="240" t="n">
        <v>5213</v>
      </c>
    </row>
    <row r="5214" customFormat="false" ht="15.75" hidden="false" customHeight="false" outlineLevel="0" collapsed="false">
      <c r="D5214" s="240" t="n">
        <v>5214</v>
      </c>
    </row>
    <row r="5215" customFormat="false" ht="15.75" hidden="false" customHeight="false" outlineLevel="0" collapsed="false">
      <c r="D5215" s="240" t="n">
        <v>5215</v>
      </c>
    </row>
    <row r="5216" customFormat="false" ht="15.75" hidden="false" customHeight="false" outlineLevel="0" collapsed="false">
      <c r="D5216" s="240" t="n">
        <v>5216</v>
      </c>
    </row>
    <row r="5217" customFormat="false" ht="15.75" hidden="false" customHeight="false" outlineLevel="0" collapsed="false">
      <c r="D5217" s="240" t="n">
        <v>5217</v>
      </c>
    </row>
    <row r="5218" customFormat="false" ht="15.75" hidden="false" customHeight="false" outlineLevel="0" collapsed="false">
      <c r="D5218" s="240" t="n">
        <v>5218</v>
      </c>
    </row>
    <row r="5219" customFormat="false" ht="15.75" hidden="false" customHeight="false" outlineLevel="0" collapsed="false">
      <c r="D5219" s="240" t="n">
        <v>5219</v>
      </c>
    </row>
    <row r="5220" customFormat="false" ht="15.75" hidden="false" customHeight="false" outlineLevel="0" collapsed="false">
      <c r="D5220" s="240" t="n">
        <v>5220</v>
      </c>
    </row>
    <row r="5221" customFormat="false" ht="15.75" hidden="false" customHeight="false" outlineLevel="0" collapsed="false">
      <c r="D5221" s="240" t="n">
        <v>5221</v>
      </c>
    </row>
    <row r="5222" customFormat="false" ht="15.75" hidden="false" customHeight="false" outlineLevel="0" collapsed="false">
      <c r="D5222" s="240" t="n">
        <v>5222</v>
      </c>
    </row>
    <row r="5223" customFormat="false" ht="15.75" hidden="false" customHeight="false" outlineLevel="0" collapsed="false">
      <c r="D5223" s="240" t="n">
        <v>5223</v>
      </c>
    </row>
    <row r="5224" customFormat="false" ht="15.75" hidden="false" customHeight="false" outlineLevel="0" collapsed="false">
      <c r="D5224" s="240" t="n">
        <v>5224</v>
      </c>
    </row>
    <row r="5225" customFormat="false" ht="15.75" hidden="false" customHeight="false" outlineLevel="0" collapsed="false">
      <c r="D5225" s="240" t="n">
        <v>5225</v>
      </c>
    </row>
    <row r="5226" customFormat="false" ht="15.75" hidden="false" customHeight="false" outlineLevel="0" collapsed="false">
      <c r="D5226" s="240" t="n">
        <v>5226</v>
      </c>
    </row>
    <row r="5227" customFormat="false" ht="15.75" hidden="false" customHeight="false" outlineLevel="0" collapsed="false">
      <c r="D5227" s="240" t="n">
        <v>5227</v>
      </c>
    </row>
    <row r="5228" customFormat="false" ht="15.75" hidden="false" customHeight="false" outlineLevel="0" collapsed="false">
      <c r="D5228" s="240" t="n">
        <v>5228</v>
      </c>
    </row>
    <row r="5229" customFormat="false" ht="15.75" hidden="false" customHeight="false" outlineLevel="0" collapsed="false">
      <c r="D5229" s="240" t="n">
        <v>5229</v>
      </c>
    </row>
    <row r="5230" customFormat="false" ht="15.75" hidden="false" customHeight="false" outlineLevel="0" collapsed="false">
      <c r="D5230" s="240" t="n">
        <v>5230</v>
      </c>
    </row>
    <row r="5231" customFormat="false" ht="15.75" hidden="false" customHeight="false" outlineLevel="0" collapsed="false">
      <c r="D5231" s="240" t="n">
        <v>5231</v>
      </c>
    </row>
    <row r="5232" customFormat="false" ht="15.75" hidden="false" customHeight="false" outlineLevel="0" collapsed="false">
      <c r="D5232" s="240" t="n">
        <v>5232</v>
      </c>
    </row>
    <row r="5233" customFormat="false" ht="15.75" hidden="false" customHeight="false" outlineLevel="0" collapsed="false">
      <c r="D5233" s="240" t="n">
        <v>5233</v>
      </c>
    </row>
    <row r="5234" customFormat="false" ht="15.75" hidden="false" customHeight="false" outlineLevel="0" collapsed="false">
      <c r="D5234" s="240" t="n">
        <v>5234</v>
      </c>
    </row>
    <row r="5235" customFormat="false" ht="15.75" hidden="false" customHeight="false" outlineLevel="0" collapsed="false">
      <c r="D5235" s="240" t="n">
        <v>5235</v>
      </c>
    </row>
    <row r="5236" customFormat="false" ht="15.75" hidden="false" customHeight="false" outlineLevel="0" collapsed="false">
      <c r="D5236" s="240" t="n">
        <v>5236</v>
      </c>
    </row>
    <row r="5237" customFormat="false" ht="15.75" hidden="false" customHeight="false" outlineLevel="0" collapsed="false">
      <c r="D5237" s="240" t="n">
        <v>5237</v>
      </c>
    </row>
    <row r="5238" customFormat="false" ht="15.75" hidden="false" customHeight="false" outlineLevel="0" collapsed="false">
      <c r="D5238" s="240" t="n">
        <v>5238</v>
      </c>
    </row>
    <row r="5239" customFormat="false" ht="15.75" hidden="false" customHeight="false" outlineLevel="0" collapsed="false">
      <c r="D5239" s="240" t="n">
        <v>5239</v>
      </c>
    </row>
    <row r="5240" customFormat="false" ht="15.75" hidden="false" customHeight="false" outlineLevel="0" collapsed="false">
      <c r="D5240" s="240" t="n">
        <v>5240</v>
      </c>
    </row>
    <row r="5241" customFormat="false" ht="15.75" hidden="false" customHeight="false" outlineLevel="0" collapsed="false">
      <c r="D5241" s="240" t="n">
        <v>5241</v>
      </c>
    </row>
    <row r="5242" customFormat="false" ht="15.75" hidden="false" customHeight="false" outlineLevel="0" collapsed="false">
      <c r="D5242" s="240" t="n">
        <v>5242</v>
      </c>
    </row>
    <row r="5243" customFormat="false" ht="15.75" hidden="false" customHeight="false" outlineLevel="0" collapsed="false">
      <c r="D5243" s="240" t="n">
        <v>5243</v>
      </c>
    </row>
    <row r="5244" customFormat="false" ht="15.75" hidden="false" customHeight="false" outlineLevel="0" collapsed="false">
      <c r="D5244" s="240" t="n">
        <v>5244</v>
      </c>
    </row>
    <row r="5245" customFormat="false" ht="15.75" hidden="false" customHeight="false" outlineLevel="0" collapsed="false">
      <c r="D5245" s="240" t="n">
        <v>5245</v>
      </c>
    </row>
    <row r="5246" customFormat="false" ht="15.75" hidden="false" customHeight="false" outlineLevel="0" collapsed="false">
      <c r="D5246" s="240" t="n">
        <v>5246</v>
      </c>
    </row>
    <row r="5247" customFormat="false" ht="15.75" hidden="false" customHeight="false" outlineLevel="0" collapsed="false">
      <c r="D5247" s="240" t="n">
        <v>5247</v>
      </c>
    </row>
    <row r="5248" customFormat="false" ht="15.75" hidden="false" customHeight="false" outlineLevel="0" collapsed="false">
      <c r="D5248" s="240" t="n">
        <v>5248</v>
      </c>
    </row>
    <row r="5249" customFormat="false" ht="15.75" hidden="false" customHeight="false" outlineLevel="0" collapsed="false">
      <c r="D5249" s="240" t="n">
        <v>5249</v>
      </c>
    </row>
    <row r="5250" customFormat="false" ht="15.75" hidden="false" customHeight="false" outlineLevel="0" collapsed="false">
      <c r="D5250" s="240" t="n">
        <v>5250</v>
      </c>
    </row>
    <row r="5251" customFormat="false" ht="15.75" hidden="false" customHeight="false" outlineLevel="0" collapsed="false">
      <c r="D5251" s="240" t="n">
        <v>5251</v>
      </c>
    </row>
    <row r="5252" customFormat="false" ht="15.75" hidden="false" customHeight="false" outlineLevel="0" collapsed="false">
      <c r="D5252" s="240" t="n">
        <v>5252</v>
      </c>
    </row>
    <row r="5253" customFormat="false" ht="15.75" hidden="false" customHeight="false" outlineLevel="0" collapsed="false">
      <c r="D5253" s="240" t="n">
        <v>5253</v>
      </c>
    </row>
    <row r="5254" customFormat="false" ht="15.75" hidden="false" customHeight="false" outlineLevel="0" collapsed="false">
      <c r="D5254" s="240" t="n">
        <v>5254</v>
      </c>
    </row>
    <row r="5255" customFormat="false" ht="15.75" hidden="false" customHeight="false" outlineLevel="0" collapsed="false">
      <c r="D5255" s="240" t="n">
        <v>5255</v>
      </c>
    </row>
    <row r="5256" customFormat="false" ht="15.75" hidden="false" customHeight="false" outlineLevel="0" collapsed="false">
      <c r="D5256" s="240" t="n">
        <v>5256</v>
      </c>
    </row>
    <row r="5257" customFormat="false" ht="15.75" hidden="false" customHeight="false" outlineLevel="0" collapsed="false">
      <c r="D5257" s="240" t="n">
        <v>5257</v>
      </c>
    </row>
    <row r="5258" customFormat="false" ht="15.75" hidden="false" customHeight="false" outlineLevel="0" collapsed="false">
      <c r="D5258" s="240" t="n">
        <v>5258</v>
      </c>
    </row>
    <row r="5259" customFormat="false" ht="15.75" hidden="false" customHeight="false" outlineLevel="0" collapsed="false">
      <c r="D5259" s="240" t="n">
        <v>5259</v>
      </c>
    </row>
    <row r="5260" customFormat="false" ht="15.75" hidden="false" customHeight="false" outlineLevel="0" collapsed="false">
      <c r="D5260" s="240" t="n">
        <v>5260</v>
      </c>
    </row>
    <row r="5261" customFormat="false" ht="15.75" hidden="false" customHeight="false" outlineLevel="0" collapsed="false">
      <c r="D5261" s="240" t="n">
        <v>5261</v>
      </c>
    </row>
    <row r="5262" customFormat="false" ht="15.75" hidden="false" customHeight="false" outlineLevel="0" collapsed="false">
      <c r="D5262" s="240" t="n">
        <v>5262</v>
      </c>
    </row>
    <row r="5263" customFormat="false" ht="15.75" hidden="false" customHeight="false" outlineLevel="0" collapsed="false">
      <c r="D5263" s="240" t="n">
        <v>5263</v>
      </c>
    </row>
    <row r="5264" customFormat="false" ht="15.75" hidden="false" customHeight="false" outlineLevel="0" collapsed="false">
      <c r="D5264" s="240" t="n">
        <v>5264</v>
      </c>
    </row>
    <row r="5265" customFormat="false" ht="15.75" hidden="false" customHeight="false" outlineLevel="0" collapsed="false">
      <c r="D5265" s="240" t="n">
        <v>5265</v>
      </c>
    </row>
    <row r="5266" customFormat="false" ht="15.75" hidden="false" customHeight="false" outlineLevel="0" collapsed="false">
      <c r="D5266" s="240" t="n">
        <v>5266</v>
      </c>
    </row>
    <row r="5267" customFormat="false" ht="15.75" hidden="false" customHeight="false" outlineLevel="0" collapsed="false">
      <c r="D5267" s="240" t="n">
        <v>5267</v>
      </c>
    </row>
    <row r="5268" customFormat="false" ht="15.75" hidden="false" customHeight="false" outlineLevel="0" collapsed="false">
      <c r="D5268" s="240" t="n">
        <v>5268</v>
      </c>
    </row>
    <row r="5269" customFormat="false" ht="15.75" hidden="false" customHeight="false" outlineLevel="0" collapsed="false">
      <c r="D5269" s="240" t="n">
        <v>5269</v>
      </c>
    </row>
    <row r="5270" customFormat="false" ht="15.75" hidden="false" customHeight="false" outlineLevel="0" collapsed="false">
      <c r="D5270" s="240" t="n">
        <v>5270</v>
      </c>
    </row>
    <row r="5271" customFormat="false" ht="15.75" hidden="false" customHeight="false" outlineLevel="0" collapsed="false">
      <c r="D5271" s="240" t="n">
        <v>5271</v>
      </c>
    </row>
    <row r="5272" customFormat="false" ht="15.75" hidden="false" customHeight="false" outlineLevel="0" collapsed="false">
      <c r="D5272" s="240" t="n">
        <v>5272</v>
      </c>
    </row>
    <row r="5273" customFormat="false" ht="15.75" hidden="false" customHeight="false" outlineLevel="0" collapsed="false">
      <c r="D5273" s="240" t="n">
        <v>5273</v>
      </c>
    </row>
    <row r="5274" customFormat="false" ht="15.75" hidden="false" customHeight="false" outlineLevel="0" collapsed="false">
      <c r="D5274" s="240" t="n">
        <v>5274</v>
      </c>
    </row>
    <row r="5275" customFormat="false" ht="15.75" hidden="false" customHeight="false" outlineLevel="0" collapsed="false">
      <c r="D5275" s="240" t="n">
        <v>5275</v>
      </c>
    </row>
    <row r="5276" customFormat="false" ht="15.75" hidden="false" customHeight="false" outlineLevel="0" collapsed="false">
      <c r="D5276" s="240" t="n">
        <v>5276</v>
      </c>
    </row>
    <row r="5277" customFormat="false" ht="15.75" hidden="false" customHeight="false" outlineLevel="0" collapsed="false">
      <c r="D5277" s="240" t="n">
        <v>5277</v>
      </c>
    </row>
    <row r="5278" customFormat="false" ht="15.75" hidden="false" customHeight="false" outlineLevel="0" collapsed="false">
      <c r="D5278" s="240" t="n">
        <v>5278</v>
      </c>
    </row>
    <row r="5279" customFormat="false" ht="15.75" hidden="false" customHeight="false" outlineLevel="0" collapsed="false">
      <c r="D5279" s="240" t="n">
        <v>5279</v>
      </c>
    </row>
    <row r="5280" customFormat="false" ht="15.75" hidden="false" customHeight="false" outlineLevel="0" collapsed="false">
      <c r="D5280" s="240" t="n">
        <v>5280</v>
      </c>
    </row>
    <row r="5281" customFormat="false" ht="15.75" hidden="false" customHeight="false" outlineLevel="0" collapsed="false">
      <c r="D5281" s="240" t="n">
        <v>5281</v>
      </c>
    </row>
    <row r="5282" customFormat="false" ht="15.75" hidden="false" customHeight="false" outlineLevel="0" collapsed="false">
      <c r="D5282" s="240" t="n">
        <v>5282</v>
      </c>
    </row>
    <row r="5283" customFormat="false" ht="15.75" hidden="false" customHeight="false" outlineLevel="0" collapsed="false">
      <c r="D5283" s="240" t="n">
        <v>5283</v>
      </c>
    </row>
    <row r="5284" customFormat="false" ht="15.75" hidden="false" customHeight="false" outlineLevel="0" collapsed="false">
      <c r="D5284" s="240" t="n">
        <v>5284</v>
      </c>
    </row>
    <row r="5285" customFormat="false" ht="15.75" hidden="false" customHeight="false" outlineLevel="0" collapsed="false">
      <c r="D5285" s="240" t="n">
        <v>5285</v>
      </c>
    </row>
    <row r="5286" customFormat="false" ht="15.75" hidden="false" customHeight="false" outlineLevel="0" collapsed="false">
      <c r="D5286" s="240" t="n">
        <v>5286</v>
      </c>
    </row>
    <row r="5287" customFormat="false" ht="15.75" hidden="false" customHeight="false" outlineLevel="0" collapsed="false">
      <c r="D5287" s="240" t="n">
        <v>5287</v>
      </c>
    </row>
    <row r="5288" customFormat="false" ht="15.75" hidden="false" customHeight="false" outlineLevel="0" collapsed="false">
      <c r="D5288" s="240" t="n">
        <v>5288</v>
      </c>
    </row>
    <row r="5289" customFormat="false" ht="15.75" hidden="false" customHeight="false" outlineLevel="0" collapsed="false">
      <c r="D5289" s="240" t="n">
        <v>5289</v>
      </c>
    </row>
    <row r="5290" customFormat="false" ht="15.75" hidden="false" customHeight="false" outlineLevel="0" collapsed="false">
      <c r="D5290" s="240" t="n">
        <v>5290</v>
      </c>
    </row>
    <row r="5291" customFormat="false" ht="15.75" hidden="false" customHeight="false" outlineLevel="0" collapsed="false">
      <c r="D5291" s="240" t="n">
        <v>5291</v>
      </c>
    </row>
    <row r="5292" customFormat="false" ht="15.75" hidden="false" customHeight="false" outlineLevel="0" collapsed="false">
      <c r="D5292" s="240" t="n">
        <v>5292</v>
      </c>
    </row>
    <row r="5293" customFormat="false" ht="15.75" hidden="false" customHeight="false" outlineLevel="0" collapsed="false">
      <c r="D5293" s="240" t="n">
        <v>5293</v>
      </c>
    </row>
    <row r="5294" customFormat="false" ht="15.75" hidden="false" customHeight="false" outlineLevel="0" collapsed="false">
      <c r="D5294" s="240" t="n">
        <v>5294</v>
      </c>
    </row>
    <row r="5295" customFormat="false" ht="15.75" hidden="false" customHeight="false" outlineLevel="0" collapsed="false">
      <c r="D5295" s="240" t="n">
        <v>5295</v>
      </c>
    </row>
    <row r="5296" customFormat="false" ht="15.75" hidden="false" customHeight="false" outlineLevel="0" collapsed="false">
      <c r="D5296" s="240" t="n">
        <v>5296</v>
      </c>
    </row>
    <row r="5297" customFormat="false" ht="15.75" hidden="false" customHeight="false" outlineLevel="0" collapsed="false">
      <c r="D5297" s="240" t="n">
        <v>5297</v>
      </c>
    </row>
    <row r="5298" customFormat="false" ht="15.75" hidden="false" customHeight="false" outlineLevel="0" collapsed="false">
      <c r="D5298" s="240" t="n">
        <v>5298</v>
      </c>
    </row>
    <row r="5299" customFormat="false" ht="15.75" hidden="false" customHeight="false" outlineLevel="0" collapsed="false">
      <c r="D5299" s="240" t="n">
        <v>5299</v>
      </c>
    </row>
    <row r="5300" customFormat="false" ht="15.75" hidden="false" customHeight="false" outlineLevel="0" collapsed="false">
      <c r="D5300" s="240" t="n">
        <v>5300</v>
      </c>
    </row>
    <row r="5301" customFormat="false" ht="15.75" hidden="false" customHeight="false" outlineLevel="0" collapsed="false">
      <c r="D5301" s="240" t="n">
        <v>5301</v>
      </c>
    </row>
    <row r="5302" customFormat="false" ht="15.75" hidden="false" customHeight="false" outlineLevel="0" collapsed="false">
      <c r="D5302" s="240" t="n">
        <v>5302</v>
      </c>
    </row>
    <row r="5303" customFormat="false" ht="15.75" hidden="false" customHeight="false" outlineLevel="0" collapsed="false">
      <c r="D5303" s="240" t="n">
        <v>5303</v>
      </c>
    </row>
    <row r="5304" customFormat="false" ht="15.75" hidden="false" customHeight="false" outlineLevel="0" collapsed="false">
      <c r="D5304" s="240" t="n">
        <v>5304</v>
      </c>
    </row>
    <row r="5305" customFormat="false" ht="15.75" hidden="false" customHeight="false" outlineLevel="0" collapsed="false">
      <c r="D5305" s="240" t="n">
        <v>5305</v>
      </c>
    </row>
    <row r="5306" customFormat="false" ht="15.75" hidden="false" customHeight="false" outlineLevel="0" collapsed="false">
      <c r="D5306" s="240" t="n">
        <v>5306</v>
      </c>
    </row>
    <row r="5307" customFormat="false" ht="15.75" hidden="false" customHeight="false" outlineLevel="0" collapsed="false">
      <c r="D5307" s="240" t="n">
        <v>5307</v>
      </c>
    </row>
    <row r="5308" customFormat="false" ht="15.75" hidden="false" customHeight="false" outlineLevel="0" collapsed="false">
      <c r="D5308" s="240" t="n">
        <v>5308</v>
      </c>
    </row>
    <row r="5309" customFormat="false" ht="15.75" hidden="false" customHeight="false" outlineLevel="0" collapsed="false">
      <c r="D5309" s="240" t="n">
        <v>5309</v>
      </c>
    </row>
    <row r="5310" customFormat="false" ht="15.75" hidden="false" customHeight="false" outlineLevel="0" collapsed="false">
      <c r="D5310" s="240" t="n">
        <v>5310</v>
      </c>
    </row>
    <row r="5311" customFormat="false" ht="15.75" hidden="false" customHeight="false" outlineLevel="0" collapsed="false">
      <c r="D5311" s="240" t="n">
        <v>5311</v>
      </c>
    </row>
    <row r="5312" customFormat="false" ht="15.75" hidden="false" customHeight="false" outlineLevel="0" collapsed="false">
      <c r="D5312" s="240" t="n">
        <v>5312</v>
      </c>
    </row>
    <row r="5313" customFormat="false" ht="15.75" hidden="false" customHeight="false" outlineLevel="0" collapsed="false">
      <c r="D5313" s="240" t="n">
        <v>5313</v>
      </c>
    </row>
    <row r="5314" customFormat="false" ht="15.75" hidden="false" customHeight="false" outlineLevel="0" collapsed="false">
      <c r="D5314" s="240" t="n">
        <v>5314</v>
      </c>
    </row>
    <row r="5315" customFormat="false" ht="15.75" hidden="false" customHeight="false" outlineLevel="0" collapsed="false">
      <c r="D5315" s="240" t="n">
        <v>5315</v>
      </c>
    </row>
    <row r="5316" customFormat="false" ht="15.75" hidden="false" customHeight="false" outlineLevel="0" collapsed="false">
      <c r="D5316" s="240" t="n">
        <v>5316</v>
      </c>
    </row>
    <row r="5317" customFormat="false" ht="15.75" hidden="false" customHeight="false" outlineLevel="0" collapsed="false">
      <c r="D5317" s="240" t="n">
        <v>5317</v>
      </c>
    </row>
    <row r="5318" customFormat="false" ht="15.75" hidden="false" customHeight="false" outlineLevel="0" collapsed="false">
      <c r="D5318" s="240" t="n">
        <v>5318</v>
      </c>
    </row>
    <row r="5319" customFormat="false" ht="15.75" hidden="false" customHeight="false" outlineLevel="0" collapsed="false">
      <c r="D5319" s="240" t="n">
        <v>5319</v>
      </c>
    </row>
    <row r="5320" customFormat="false" ht="15.75" hidden="false" customHeight="false" outlineLevel="0" collapsed="false">
      <c r="D5320" s="240" t="n">
        <v>5320</v>
      </c>
    </row>
    <row r="5321" customFormat="false" ht="15.75" hidden="false" customHeight="false" outlineLevel="0" collapsed="false">
      <c r="D5321" s="240" t="n">
        <v>5321</v>
      </c>
    </row>
    <row r="5322" customFormat="false" ht="15.75" hidden="false" customHeight="false" outlineLevel="0" collapsed="false">
      <c r="D5322" s="240" t="n">
        <v>5322</v>
      </c>
    </row>
    <row r="5323" customFormat="false" ht="15.75" hidden="false" customHeight="false" outlineLevel="0" collapsed="false">
      <c r="D5323" s="240" t="n">
        <v>5323</v>
      </c>
    </row>
    <row r="5324" customFormat="false" ht="15.75" hidden="false" customHeight="false" outlineLevel="0" collapsed="false">
      <c r="D5324" s="240" t="n">
        <v>5324</v>
      </c>
    </row>
    <row r="5325" customFormat="false" ht="15.75" hidden="false" customHeight="false" outlineLevel="0" collapsed="false">
      <c r="D5325" s="240" t="n">
        <v>5325</v>
      </c>
    </row>
    <row r="5326" customFormat="false" ht="15.75" hidden="false" customHeight="false" outlineLevel="0" collapsed="false">
      <c r="D5326" s="240" t="n">
        <v>5326</v>
      </c>
    </row>
    <row r="5327" customFormat="false" ht="15.75" hidden="false" customHeight="false" outlineLevel="0" collapsed="false">
      <c r="D5327" s="240" t="n">
        <v>5327</v>
      </c>
    </row>
    <row r="5328" customFormat="false" ht="15.75" hidden="false" customHeight="false" outlineLevel="0" collapsed="false">
      <c r="D5328" s="240" t="n">
        <v>5328</v>
      </c>
    </row>
    <row r="5329" customFormat="false" ht="15.75" hidden="false" customHeight="false" outlineLevel="0" collapsed="false">
      <c r="D5329" s="240" t="n">
        <v>5329</v>
      </c>
    </row>
    <row r="5330" customFormat="false" ht="15.75" hidden="false" customHeight="false" outlineLevel="0" collapsed="false">
      <c r="D5330" s="240" t="n">
        <v>5330</v>
      </c>
    </row>
    <row r="5331" customFormat="false" ht="15.75" hidden="false" customHeight="false" outlineLevel="0" collapsed="false">
      <c r="D5331" s="240" t="n">
        <v>5331</v>
      </c>
    </row>
    <row r="5332" customFormat="false" ht="15.75" hidden="false" customHeight="false" outlineLevel="0" collapsed="false">
      <c r="D5332" s="240" t="n">
        <v>5332</v>
      </c>
    </row>
    <row r="5333" customFormat="false" ht="15.75" hidden="false" customHeight="false" outlineLevel="0" collapsed="false">
      <c r="D5333" s="240" t="n">
        <v>5333</v>
      </c>
    </row>
    <row r="5334" customFormat="false" ht="15.75" hidden="false" customHeight="false" outlineLevel="0" collapsed="false">
      <c r="D5334" s="240" t="n">
        <v>5334</v>
      </c>
    </row>
    <row r="5335" customFormat="false" ht="15.75" hidden="false" customHeight="false" outlineLevel="0" collapsed="false">
      <c r="D5335" s="240" t="n">
        <v>5335</v>
      </c>
    </row>
    <row r="5336" customFormat="false" ht="15.75" hidden="false" customHeight="false" outlineLevel="0" collapsed="false">
      <c r="D5336" s="240" t="n">
        <v>5336</v>
      </c>
    </row>
    <row r="5337" customFormat="false" ht="15.75" hidden="false" customHeight="false" outlineLevel="0" collapsed="false">
      <c r="D5337" s="240" t="n">
        <v>5337</v>
      </c>
    </row>
    <row r="5338" customFormat="false" ht="15.75" hidden="false" customHeight="false" outlineLevel="0" collapsed="false">
      <c r="D5338" s="240" t="n">
        <v>5338</v>
      </c>
    </row>
    <row r="5339" customFormat="false" ht="15.75" hidden="false" customHeight="false" outlineLevel="0" collapsed="false">
      <c r="D5339" s="240" t="n">
        <v>5339</v>
      </c>
    </row>
    <row r="5340" customFormat="false" ht="15.75" hidden="false" customHeight="false" outlineLevel="0" collapsed="false">
      <c r="D5340" s="240" t="n">
        <v>5340</v>
      </c>
    </row>
    <row r="5341" customFormat="false" ht="15.75" hidden="false" customHeight="false" outlineLevel="0" collapsed="false">
      <c r="D5341" s="240" t="n">
        <v>5341</v>
      </c>
    </row>
    <row r="5342" customFormat="false" ht="15.75" hidden="false" customHeight="false" outlineLevel="0" collapsed="false">
      <c r="D5342" s="240" t="n">
        <v>5342</v>
      </c>
    </row>
    <row r="5343" customFormat="false" ht="15.75" hidden="false" customHeight="false" outlineLevel="0" collapsed="false">
      <c r="D5343" s="240" t="n">
        <v>5343</v>
      </c>
    </row>
    <row r="5344" customFormat="false" ht="15.75" hidden="false" customHeight="false" outlineLevel="0" collapsed="false">
      <c r="D5344" s="240" t="n">
        <v>5344</v>
      </c>
    </row>
    <row r="5345" customFormat="false" ht="15.75" hidden="false" customHeight="false" outlineLevel="0" collapsed="false">
      <c r="D5345" s="240" t="n">
        <v>5345</v>
      </c>
    </row>
    <row r="5346" customFormat="false" ht="15.75" hidden="false" customHeight="false" outlineLevel="0" collapsed="false">
      <c r="D5346" s="240" t="n">
        <v>5346</v>
      </c>
    </row>
    <row r="5347" customFormat="false" ht="15.75" hidden="false" customHeight="false" outlineLevel="0" collapsed="false">
      <c r="D5347" s="240" t="n">
        <v>5347</v>
      </c>
    </row>
    <row r="5348" customFormat="false" ht="15.75" hidden="false" customHeight="false" outlineLevel="0" collapsed="false">
      <c r="D5348" s="240" t="n">
        <v>5348</v>
      </c>
    </row>
    <row r="5349" customFormat="false" ht="15.75" hidden="false" customHeight="false" outlineLevel="0" collapsed="false">
      <c r="D5349" s="240" t="n">
        <v>5349</v>
      </c>
    </row>
    <row r="5350" customFormat="false" ht="15.75" hidden="false" customHeight="false" outlineLevel="0" collapsed="false">
      <c r="D5350" s="240" t="n">
        <v>5350</v>
      </c>
    </row>
    <row r="5351" customFormat="false" ht="15.75" hidden="false" customHeight="false" outlineLevel="0" collapsed="false">
      <c r="D5351" s="240" t="n">
        <v>5351</v>
      </c>
    </row>
    <row r="5352" customFormat="false" ht="15.75" hidden="false" customHeight="false" outlineLevel="0" collapsed="false">
      <c r="D5352" s="240" t="n">
        <v>5352</v>
      </c>
    </row>
    <row r="5353" customFormat="false" ht="15.75" hidden="false" customHeight="false" outlineLevel="0" collapsed="false">
      <c r="D5353" s="240" t="n">
        <v>5353</v>
      </c>
    </row>
    <row r="5354" customFormat="false" ht="15.75" hidden="false" customHeight="false" outlineLevel="0" collapsed="false">
      <c r="D5354" s="240" t="n">
        <v>5354</v>
      </c>
    </row>
    <row r="5355" customFormat="false" ht="15.75" hidden="false" customHeight="false" outlineLevel="0" collapsed="false">
      <c r="D5355" s="240" t="n">
        <v>5355</v>
      </c>
    </row>
    <row r="5356" customFormat="false" ht="15.75" hidden="false" customHeight="false" outlineLevel="0" collapsed="false">
      <c r="D5356" s="240" t="n">
        <v>5356</v>
      </c>
    </row>
    <row r="5357" customFormat="false" ht="15.75" hidden="false" customHeight="false" outlineLevel="0" collapsed="false">
      <c r="D5357" s="240" t="n">
        <v>5357</v>
      </c>
    </row>
    <row r="5358" customFormat="false" ht="15.75" hidden="false" customHeight="false" outlineLevel="0" collapsed="false">
      <c r="D5358" s="240" t="n">
        <v>5358</v>
      </c>
    </row>
    <row r="5359" customFormat="false" ht="15.75" hidden="false" customHeight="false" outlineLevel="0" collapsed="false">
      <c r="D5359" s="240" t="n">
        <v>5359</v>
      </c>
    </row>
    <row r="5360" customFormat="false" ht="15.75" hidden="false" customHeight="false" outlineLevel="0" collapsed="false">
      <c r="D5360" s="240" t="n">
        <v>5360</v>
      </c>
    </row>
    <row r="5361" customFormat="false" ht="15.75" hidden="false" customHeight="false" outlineLevel="0" collapsed="false">
      <c r="D5361" s="240" t="n">
        <v>5361</v>
      </c>
    </row>
    <row r="5362" customFormat="false" ht="15.75" hidden="false" customHeight="false" outlineLevel="0" collapsed="false">
      <c r="D5362" s="240" t="n">
        <v>5362</v>
      </c>
    </row>
    <row r="5363" customFormat="false" ht="15.75" hidden="false" customHeight="false" outlineLevel="0" collapsed="false">
      <c r="D5363" s="240" t="n">
        <v>5363</v>
      </c>
    </row>
    <row r="5364" customFormat="false" ht="15.75" hidden="false" customHeight="false" outlineLevel="0" collapsed="false">
      <c r="D5364" s="240" t="n">
        <v>5364</v>
      </c>
    </row>
    <row r="5365" customFormat="false" ht="15.75" hidden="false" customHeight="false" outlineLevel="0" collapsed="false">
      <c r="D5365" s="240" t="n">
        <v>5365</v>
      </c>
    </row>
    <row r="5366" customFormat="false" ht="15.75" hidden="false" customHeight="false" outlineLevel="0" collapsed="false">
      <c r="D5366" s="240" t="n">
        <v>5366</v>
      </c>
    </row>
    <row r="5367" customFormat="false" ht="15.75" hidden="false" customHeight="false" outlineLevel="0" collapsed="false">
      <c r="D5367" s="240" t="n">
        <v>5367</v>
      </c>
    </row>
    <row r="5368" customFormat="false" ht="15.75" hidden="false" customHeight="false" outlineLevel="0" collapsed="false">
      <c r="D5368" s="240" t="n">
        <v>5368</v>
      </c>
    </row>
    <row r="5369" customFormat="false" ht="15.75" hidden="false" customHeight="false" outlineLevel="0" collapsed="false">
      <c r="D5369" s="240" t="n">
        <v>5369</v>
      </c>
    </row>
    <row r="5370" customFormat="false" ht="15.75" hidden="false" customHeight="false" outlineLevel="0" collapsed="false">
      <c r="D5370" s="240" t="n">
        <v>5370</v>
      </c>
    </row>
    <row r="5371" customFormat="false" ht="15.75" hidden="false" customHeight="false" outlineLevel="0" collapsed="false">
      <c r="D5371" s="240" t="n">
        <v>5371</v>
      </c>
    </row>
    <row r="5372" customFormat="false" ht="15.75" hidden="false" customHeight="false" outlineLevel="0" collapsed="false">
      <c r="D5372" s="240" t="n">
        <v>5372</v>
      </c>
    </row>
    <row r="5373" customFormat="false" ht="15.75" hidden="false" customHeight="false" outlineLevel="0" collapsed="false">
      <c r="D5373" s="240" t="n">
        <v>5373</v>
      </c>
    </row>
    <row r="5374" customFormat="false" ht="15.75" hidden="false" customHeight="false" outlineLevel="0" collapsed="false">
      <c r="D5374" s="240" t="n">
        <v>5374</v>
      </c>
    </row>
    <row r="5375" customFormat="false" ht="15.75" hidden="false" customHeight="false" outlineLevel="0" collapsed="false">
      <c r="D5375" s="240" t="n">
        <v>5375</v>
      </c>
    </row>
    <row r="5376" customFormat="false" ht="15.75" hidden="false" customHeight="false" outlineLevel="0" collapsed="false">
      <c r="D5376" s="240" t="n">
        <v>5376</v>
      </c>
    </row>
    <row r="5377" customFormat="false" ht="15.75" hidden="false" customHeight="false" outlineLevel="0" collapsed="false">
      <c r="D5377" s="240" t="n">
        <v>5377</v>
      </c>
    </row>
    <row r="5378" customFormat="false" ht="15.75" hidden="false" customHeight="false" outlineLevel="0" collapsed="false">
      <c r="D5378" s="240" t="n">
        <v>5378</v>
      </c>
    </row>
    <row r="5379" customFormat="false" ht="15.75" hidden="false" customHeight="false" outlineLevel="0" collapsed="false">
      <c r="D5379" s="240" t="n">
        <v>5379</v>
      </c>
    </row>
    <row r="5380" customFormat="false" ht="15.75" hidden="false" customHeight="false" outlineLevel="0" collapsed="false">
      <c r="D5380" s="240" t="n">
        <v>5380</v>
      </c>
    </row>
    <row r="5381" customFormat="false" ht="15.75" hidden="false" customHeight="false" outlineLevel="0" collapsed="false">
      <c r="D5381" s="240" t="n">
        <v>5381</v>
      </c>
    </row>
    <row r="5382" customFormat="false" ht="15.75" hidden="false" customHeight="false" outlineLevel="0" collapsed="false">
      <c r="D5382" s="240" t="n">
        <v>5382</v>
      </c>
    </row>
    <row r="5383" customFormat="false" ht="15.75" hidden="false" customHeight="false" outlineLevel="0" collapsed="false">
      <c r="D5383" s="240" t="n">
        <v>5383</v>
      </c>
    </row>
    <row r="5384" customFormat="false" ht="15.75" hidden="false" customHeight="false" outlineLevel="0" collapsed="false">
      <c r="D5384" s="240" t="n">
        <v>5384</v>
      </c>
    </row>
    <row r="5385" customFormat="false" ht="15.75" hidden="false" customHeight="false" outlineLevel="0" collapsed="false">
      <c r="D5385" s="240" t="n">
        <v>5385</v>
      </c>
    </row>
    <row r="5386" customFormat="false" ht="15.75" hidden="false" customHeight="false" outlineLevel="0" collapsed="false">
      <c r="D5386" s="240" t="n">
        <v>5386</v>
      </c>
    </row>
    <row r="5387" customFormat="false" ht="15.75" hidden="false" customHeight="false" outlineLevel="0" collapsed="false">
      <c r="D5387" s="240" t="n">
        <v>5387</v>
      </c>
    </row>
    <row r="5388" customFormat="false" ht="15.75" hidden="false" customHeight="false" outlineLevel="0" collapsed="false">
      <c r="D5388" s="240" t="n">
        <v>5388</v>
      </c>
    </row>
    <row r="5389" customFormat="false" ht="15.75" hidden="false" customHeight="false" outlineLevel="0" collapsed="false">
      <c r="D5389" s="240" t="n">
        <v>5389</v>
      </c>
    </row>
    <row r="5390" customFormat="false" ht="15.75" hidden="false" customHeight="false" outlineLevel="0" collapsed="false">
      <c r="D5390" s="240" t="n">
        <v>5390</v>
      </c>
    </row>
    <row r="5391" customFormat="false" ht="15.75" hidden="false" customHeight="false" outlineLevel="0" collapsed="false">
      <c r="D5391" s="240" t="n">
        <v>5391</v>
      </c>
    </row>
    <row r="5392" customFormat="false" ht="15.75" hidden="false" customHeight="false" outlineLevel="0" collapsed="false">
      <c r="D5392" s="240" t="n">
        <v>5392</v>
      </c>
    </row>
    <row r="5393" customFormat="false" ht="15.75" hidden="false" customHeight="false" outlineLevel="0" collapsed="false">
      <c r="D5393" s="240" t="n">
        <v>5393</v>
      </c>
    </row>
    <row r="5394" customFormat="false" ht="15.75" hidden="false" customHeight="false" outlineLevel="0" collapsed="false">
      <c r="D5394" s="240" t="n">
        <v>5394</v>
      </c>
    </row>
    <row r="5395" customFormat="false" ht="15.75" hidden="false" customHeight="false" outlineLevel="0" collapsed="false">
      <c r="D5395" s="240" t="n">
        <v>5395</v>
      </c>
    </row>
    <row r="5396" customFormat="false" ht="15.75" hidden="false" customHeight="false" outlineLevel="0" collapsed="false">
      <c r="D5396" s="240" t="n">
        <v>5396</v>
      </c>
    </row>
    <row r="5397" customFormat="false" ht="15.75" hidden="false" customHeight="false" outlineLevel="0" collapsed="false">
      <c r="D5397" s="240" t="n">
        <v>5397</v>
      </c>
    </row>
    <row r="5398" customFormat="false" ht="15.75" hidden="false" customHeight="false" outlineLevel="0" collapsed="false">
      <c r="D5398" s="240" t="n">
        <v>5398</v>
      </c>
    </row>
    <row r="5399" customFormat="false" ht="15.75" hidden="false" customHeight="false" outlineLevel="0" collapsed="false">
      <c r="D5399" s="240" t="n">
        <v>5399</v>
      </c>
    </row>
    <row r="5400" customFormat="false" ht="15.75" hidden="false" customHeight="false" outlineLevel="0" collapsed="false">
      <c r="D5400" s="240" t="n">
        <v>5400</v>
      </c>
    </row>
    <row r="5401" customFormat="false" ht="15.75" hidden="false" customHeight="false" outlineLevel="0" collapsed="false">
      <c r="D5401" s="240" t="n">
        <v>5401</v>
      </c>
    </row>
    <row r="5402" customFormat="false" ht="15.75" hidden="false" customHeight="false" outlineLevel="0" collapsed="false">
      <c r="D5402" s="240" t="n">
        <v>5402</v>
      </c>
    </row>
    <row r="5403" customFormat="false" ht="15.75" hidden="false" customHeight="false" outlineLevel="0" collapsed="false">
      <c r="D5403" s="240" t="n">
        <v>5403</v>
      </c>
    </row>
    <row r="5404" customFormat="false" ht="15.75" hidden="false" customHeight="false" outlineLevel="0" collapsed="false">
      <c r="D5404" s="240" t="n">
        <v>5404</v>
      </c>
    </row>
    <row r="5405" customFormat="false" ht="15.75" hidden="false" customHeight="false" outlineLevel="0" collapsed="false">
      <c r="D5405" s="240" t="n">
        <v>5405</v>
      </c>
    </row>
    <row r="5406" customFormat="false" ht="15.75" hidden="false" customHeight="false" outlineLevel="0" collapsed="false">
      <c r="D5406" s="240" t="n">
        <v>5406</v>
      </c>
    </row>
    <row r="5407" customFormat="false" ht="15.75" hidden="false" customHeight="false" outlineLevel="0" collapsed="false">
      <c r="D5407" s="240" t="n">
        <v>5407</v>
      </c>
    </row>
    <row r="5408" customFormat="false" ht="15.75" hidden="false" customHeight="false" outlineLevel="0" collapsed="false">
      <c r="D5408" s="240" t="n">
        <v>5408</v>
      </c>
    </row>
    <row r="5409" customFormat="false" ht="15.75" hidden="false" customHeight="false" outlineLevel="0" collapsed="false">
      <c r="D5409" s="240" t="n">
        <v>5409</v>
      </c>
    </row>
    <row r="5410" customFormat="false" ht="15.75" hidden="false" customHeight="false" outlineLevel="0" collapsed="false">
      <c r="D5410" s="240" t="n">
        <v>5410</v>
      </c>
    </row>
    <row r="5411" customFormat="false" ht="15.75" hidden="false" customHeight="false" outlineLevel="0" collapsed="false">
      <c r="D5411" s="240" t="n">
        <v>5411</v>
      </c>
    </row>
    <row r="5412" customFormat="false" ht="15.75" hidden="false" customHeight="false" outlineLevel="0" collapsed="false">
      <c r="D5412" s="240" t="n">
        <v>5412</v>
      </c>
    </row>
    <row r="5413" customFormat="false" ht="15.75" hidden="false" customHeight="false" outlineLevel="0" collapsed="false">
      <c r="D5413" s="240" t="n">
        <v>5413</v>
      </c>
    </row>
    <row r="5414" customFormat="false" ht="15.75" hidden="false" customHeight="false" outlineLevel="0" collapsed="false">
      <c r="D5414" s="240" t="n">
        <v>5414</v>
      </c>
    </row>
    <row r="5415" customFormat="false" ht="15.75" hidden="false" customHeight="false" outlineLevel="0" collapsed="false">
      <c r="D5415" s="240" t="n">
        <v>5415</v>
      </c>
    </row>
    <row r="5416" customFormat="false" ht="15.75" hidden="false" customHeight="false" outlineLevel="0" collapsed="false">
      <c r="D5416" s="240" t="n">
        <v>5416</v>
      </c>
    </row>
    <row r="5417" customFormat="false" ht="15.75" hidden="false" customHeight="false" outlineLevel="0" collapsed="false">
      <c r="D5417" s="240" t="n">
        <v>5417</v>
      </c>
    </row>
    <row r="5418" customFormat="false" ht="15.75" hidden="false" customHeight="false" outlineLevel="0" collapsed="false">
      <c r="D5418" s="240" t="n">
        <v>5418</v>
      </c>
    </row>
    <row r="5419" customFormat="false" ht="15.75" hidden="false" customHeight="false" outlineLevel="0" collapsed="false">
      <c r="D5419" s="240" t="n">
        <v>5419</v>
      </c>
    </row>
    <row r="5420" customFormat="false" ht="15.75" hidden="false" customHeight="false" outlineLevel="0" collapsed="false">
      <c r="D5420" s="240" t="n">
        <v>5420</v>
      </c>
    </row>
    <row r="5421" customFormat="false" ht="15.75" hidden="false" customHeight="false" outlineLevel="0" collapsed="false">
      <c r="D5421" s="240" t="n">
        <v>5421</v>
      </c>
    </row>
    <row r="5422" customFormat="false" ht="15.75" hidden="false" customHeight="false" outlineLevel="0" collapsed="false">
      <c r="D5422" s="240" t="n">
        <v>5422</v>
      </c>
    </row>
    <row r="5423" customFormat="false" ht="15.75" hidden="false" customHeight="false" outlineLevel="0" collapsed="false">
      <c r="D5423" s="240" t="n">
        <v>5423</v>
      </c>
    </row>
    <row r="5424" customFormat="false" ht="15.75" hidden="false" customHeight="false" outlineLevel="0" collapsed="false">
      <c r="D5424" s="240" t="n">
        <v>5424</v>
      </c>
    </row>
    <row r="5425" customFormat="false" ht="15.75" hidden="false" customHeight="false" outlineLevel="0" collapsed="false">
      <c r="D5425" s="240" t="n">
        <v>5425</v>
      </c>
    </row>
    <row r="5426" customFormat="false" ht="15.75" hidden="false" customHeight="false" outlineLevel="0" collapsed="false">
      <c r="D5426" s="240" t="n">
        <v>5426</v>
      </c>
    </row>
    <row r="5427" customFormat="false" ht="15.75" hidden="false" customHeight="false" outlineLevel="0" collapsed="false">
      <c r="D5427" s="240" t="n">
        <v>5427</v>
      </c>
    </row>
    <row r="5428" customFormat="false" ht="15.75" hidden="false" customHeight="false" outlineLevel="0" collapsed="false">
      <c r="D5428" s="240" t="n">
        <v>5428</v>
      </c>
    </row>
    <row r="5429" customFormat="false" ht="15.75" hidden="false" customHeight="false" outlineLevel="0" collapsed="false">
      <c r="D5429" s="240" t="n">
        <v>5429</v>
      </c>
    </row>
    <row r="5430" customFormat="false" ht="15.75" hidden="false" customHeight="false" outlineLevel="0" collapsed="false">
      <c r="D5430" s="240" t="n">
        <v>5430</v>
      </c>
    </row>
    <row r="5431" customFormat="false" ht="15.75" hidden="false" customHeight="false" outlineLevel="0" collapsed="false">
      <c r="D5431" s="240" t="n">
        <v>5431</v>
      </c>
    </row>
    <row r="5432" customFormat="false" ht="15.75" hidden="false" customHeight="false" outlineLevel="0" collapsed="false">
      <c r="D5432" s="240" t="n">
        <v>5432</v>
      </c>
    </row>
    <row r="5433" customFormat="false" ht="15.75" hidden="false" customHeight="false" outlineLevel="0" collapsed="false">
      <c r="D5433" s="240" t="n">
        <v>5433</v>
      </c>
    </row>
    <row r="5434" customFormat="false" ht="15.75" hidden="false" customHeight="false" outlineLevel="0" collapsed="false">
      <c r="D5434" s="240" t="n">
        <v>5434</v>
      </c>
    </row>
    <row r="5435" customFormat="false" ht="15.75" hidden="false" customHeight="false" outlineLevel="0" collapsed="false">
      <c r="D5435" s="240" t="n">
        <v>5435</v>
      </c>
    </row>
    <row r="5436" customFormat="false" ht="15.75" hidden="false" customHeight="false" outlineLevel="0" collapsed="false">
      <c r="D5436" s="240" t="n">
        <v>5436</v>
      </c>
    </row>
    <row r="5437" customFormat="false" ht="15.75" hidden="false" customHeight="false" outlineLevel="0" collapsed="false">
      <c r="D5437" s="240" t="n">
        <v>5437</v>
      </c>
    </row>
    <row r="5438" customFormat="false" ht="15.75" hidden="false" customHeight="false" outlineLevel="0" collapsed="false">
      <c r="D5438" s="240" t="n">
        <v>5438</v>
      </c>
    </row>
    <row r="5439" customFormat="false" ht="15.75" hidden="false" customHeight="false" outlineLevel="0" collapsed="false">
      <c r="D5439" s="240" t="n">
        <v>5439</v>
      </c>
    </row>
    <row r="5440" customFormat="false" ht="15.75" hidden="false" customHeight="false" outlineLevel="0" collapsed="false">
      <c r="D5440" s="240" t="n">
        <v>5440</v>
      </c>
    </row>
    <row r="5441" customFormat="false" ht="15.75" hidden="false" customHeight="false" outlineLevel="0" collapsed="false">
      <c r="D5441" s="240" t="n">
        <v>5441</v>
      </c>
    </row>
    <row r="5442" customFormat="false" ht="15.75" hidden="false" customHeight="false" outlineLevel="0" collapsed="false">
      <c r="D5442" s="240" t="n">
        <v>5442</v>
      </c>
    </row>
    <row r="5443" customFormat="false" ht="15.75" hidden="false" customHeight="false" outlineLevel="0" collapsed="false">
      <c r="D5443" s="240" t="n">
        <v>5443</v>
      </c>
    </row>
    <row r="5444" customFormat="false" ht="15.75" hidden="false" customHeight="false" outlineLevel="0" collapsed="false">
      <c r="D5444" s="240" t="n">
        <v>5444</v>
      </c>
    </row>
    <row r="5445" customFormat="false" ht="15.75" hidden="false" customHeight="false" outlineLevel="0" collapsed="false">
      <c r="D5445" s="240" t="n">
        <v>5445</v>
      </c>
    </row>
    <row r="5446" customFormat="false" ht="15.75" hidden="false" customHeight="false" outlineLevel="0" collapsed="false">
      <c r="D5446" s="240" t="n">
        <v>5446</v>
      </c>
    </row>
    <row r="5447" customFormat="false" ht="15.75" hidden="false" customHeight="false" outlineLevel="0" collapsed="false">
      <c r="D5447" s="240" t="n">
        <v>5447</v>
      </c>
    </row>
    <row r="5448" customFormat="false" ht="15.75" hidden="false" customHeight="false" outlineLevel="0" collapsed="false">
      <c r="D5448" s="240" t="n">
        <v>5448</v>
      </c>
    </row>
    <row r="5449" customFormat="false" ht="15.75" hidden="false" customHeight="false" outlineLevel="0" collapsed="false">
      <c r="D5449" s="240" t="n">
        <v>5449</v>
      </c>
    </row>
    <row r="5450" customFormat="false" ht="15.75" hidden="false" customHeight="false" outlineLevel="0" collapsed="false">
      <c r="D5450" s="240" t="n">
        <v>5450</v>
      </c>
    </row>
    <row r="5451" customFormat="false" ht="15.75" hidden="false" customHeight="false" outlineLevel="0" collapsed="false">
      <c r="D5451" s="240" t="n">
        <v>5451</v>
      </c>
    </row>
    <row r="5452" customFormat="false" ht="15.75" hidden="false" customHeight="false" outlineLevel="0" collapsed="false">
      <c r="D5452" s="240" t="n">
        <v>5452</v>
      </c>
    </row>
    <row r="5453" customFormat="false" ht="15.75" hidden="false" customHeight="false" outlineLevel="0" collapsed="false">
      <c r="D5453" s="240" t="n">
        <v>5453</v>
      </c>
    </row>
    <row r="5454" customFormat="false" ht="15.75" hidden="false" customHeight="false" outlineLevel="0" collapsed="false">
      <c r="D5454" s="240" t="n">
        <v>5454</v>
      </c>
    </row>
    <row r="5455" customFormat="false" ht="15.75" hidden="false" customHeight="false" outlineLevel="0" collapsed="false">
      <c r="D5455" s="240" t="n">
        <v>5455</v>
      </c>
    </row>
    <row r="5456" customFormat="false" ht="15.75" hidden="false" customHeight="false" outlineLevel="0" collapsed="false">
      <c r="D5456" s="240" t="n">
        <v>5456</v>
      </c>
    </row>
    <row r="5457" customFormat="false" ht="15.75" hidden="false" customHeight="false" outlineLevel="0" collapsed="false">
      <c r="D5457" s="240" t="n">
        <v>5457</v>
      </c>
    </row>
    <row r="5458" customFormat="false" ht="15.75" hidden="false" customHeight="false" outlineLevel="0" collapsed="false">
      <c r="D5458" s="240" t="n">
        <v>5458</v>
      </c>
    </row>
    <row r="5459" customFormat="false" ht="15.75" hidden="false" customHeight="false" outlineLevel="0" collapsed="false">
      <c r="D5459" s="240" t="n">
        <v>5459</v>
      </c>
    </row>
    <row r="5460" customFormat="false" ht="15.75" hidden="false" customHeight="false" outlineLevel="0" collapsed="false">
      <c r="D5460" s="240" t="n">
        <v>5460</v>
      </c>
    </row>
    <row r="5461" customFormat="false" ht="15.75" hidden="false" customHeight="false" outlineLevel="0" collapsed="false">
      <c r="D5461" s="240" t="n">
        <v>5461</v>
      </c>
    </row>
    <row r="5462" customFormat="false" ht="15.75" hidden="false" customHeight="false" outlineLevel="0" collapsed="false">
      <c r="D5462" s="240" t="n">
        <v>5462</v>
      </c>
    </row>
    <row r="5463" customFormat="false" ht="15.75" hidden="false" customHeight="false" outlineLevel="0" collapsed="false">
      <c r="D5463" s="240" t="n">
        <v>5463</v>
      </c>
    </row>
    <row r="5464" customFormat="false" ht="15.75" hidden="false" customHeight="false" outlineLevel="0" collapsed="false">
      <c r="D5464" s="240" t="n">
        <v>5464</v>
      </c>
    </row>
    <row r="5465" customFormat="false" ht="15.75" hidden="false" customHeight="false" outlineLevel="0" collapsed="false">
      <c r="D5465" s="240" t="n">
        <v>5465</v>
      </c>
    </row>
    <row r="5466" customFormat="false" ht="15.75" hidden="false" customHeight="false" outlineLevel="0" collapsed="false">
      <c r="D5466" s="240" t="n">
        <v>5466</v>
      </c>
    </row>
    <row r="5467" customFormat="false" ht="15.75" hidden="false" customHeight="false" outlineLevel="0" collapsed="false">
      <c r="D5467" s="240" t="n">
        <v>5467</v>
      </c>
    </row>
    <row r="5468" customFormat="false" ht="15.75" hidden="false" customHeight="false" outlineLevel="0" collapsed="false">
      <c r="D5468" s="240" t="n">
        <v>5468</v>
      </c>
    </row>
    <row r="5469" customFormat="false" ht="15.75" hidden="false" customHeight="false" outlineLevel="0" collapsed="false">
      <c r="D5469" s="240" t="n">
        <v>5469</v>
      </c>
    </row>
    <row r="5470" customFormat="false" ht="15.75" hidden="false" customHeight="false" outlineLevel="0" collapsed="false">
      <c r="D5470" s="240" t="n">
        <v>5470</v>
      </c>
    </row>
    <row r="5471" customFormat="false" ht="15.75" hidden="false" customHeight="false" outlineLevel="0" collapsed="false">
      <c r="D5471" s="240" t="n">
        <v>5471</v>
      </c>
    </row>
    <row r="5472" customFormat="false" ht="15.75" hidden="false" customHeight="false" outlineLevel="0" collapsed="false">
      <c r="D5472" s="240" t="n">
        <v>5472</v>
      </c>
    </row>
    <row r="5473" customFormat="false" ht="15.75" hidden="false" customHeight="false" outlineLevel="0" collapsed="false">
      <c r="D5473" s="240" t="n">
        <v>5473</v>
      </c>
    </row>
    <row r="5474" customFormat="false" ht="15.75" hidden="false" customHeight="false" outlineLevel="0" collapsed="false">
      <c r="D5474" s="240" t="n">
        <v>5474</v>
      </c>
    </row>
    <row r="5475" customFormat="false" ht="15.75" hidden="false" customHeight="false" outlineLevel="0" collapsed="false">
      <c r="D5475" s="240" t="n">
        <v>5475</v>
      </c>
    </row>
    <row r="5476" customFormat="false" ht="15.75" hidden="false" customHeight="false" outlineLevel="0" collapsed="false">
      <c r="D5476" s="240" t="n">
        <v>5476</v>
      </c>
    </row>
    <row r="5477" customFormat="false" ht="15.75" hidden="false" customHeight="false" outlineLevel="0" collapsed="false">
      <c r="D5477" s="240" t="n">
        <v>5477</v>
      </c>
    </row>
    <row r="5478" customFormat="false" ht="15.75" hidden="false" customHeight="false" outlineLevel="0" collapsed="false">
      <c r="D5478" s="240" t="n">
        <v>5478</v>
      </c>
    </row>
    <row r="5479" customFormat="false" ht="15.75" hidden="false" customHeight="false" outlineLevel="0" collapsed="false">
      <c r="D5479" s="240" t="n">
        <v>5479</v>
      </c>
    </row>
    <row r="5480" customFormat="false" ht="15.75" hidden="false" customHeight="false" outlineLevel="0" collapsed="false">
      <c r="D5480" s="240" t="n">
        <v>5480</v>
      </c>
    </row>
    <row r="5481" customFormat="false" ht="15.75" hidden="false" customHeight="false" outlineLevel="0" collapsed="false">
      <c r="D5481" s="240" t="n">
        <v>5481</v>
      </c>
    </row>
    <row r="5482" customFormat="false" ht="15.75" hidden="false" customHeight="false" outlineLevel="0" collapsed="false">
      <c r="D5482" s="240" t="n">
        <v>5482</v>
      </c>
    </row>
    <row r="5483" customFormat="false" ht="15.75" hidden="false" customHeight="false" outlineLevel="0" collapsed="false">
      <c r="D5483" s="240" t="n">
        <v>5483</v>
      </c>
    </row>
    <row r="5484" customFormat="false" ht="15.75" hidden="false" customHeight="false" outlineLevel="0" collapsed="false">
      <c r="D5484" s="240" t="n">
        <v>5484</v>
      </c>
    </row>
    <row r="5485" customFormat="false" ht="15.75" hidden="false" customHeight="false" outlineLevel="0" collapsed="false">
      <c r="D5485" s="240" t="n">
        <v>5485</v>
      </c>
    </row>
    <row r="5486" customFormat="false" ht="15.75" hidden="false" customHeight="false" outlineLevel="0" collapsed="false">
      <c r="D5486" s="240" t="n">
        <v>5486</v>
      </c>
    </row>
    <row r="5487" customFormat="false" ht="15.75" hidden="false" customHeight="false" outlineLevel="0" collapsed="false">
      <c r="D5487" s="240" t="n">
        <v>5487</v>
      </c>
    </row>
    <row r="5488" customFormat="false" ht="15.75" hidden="false" customHeight="false" outlineLevel="0" collapsed="false">
      <c r="D5488" s="240" t="n">
        <v>5488</v>
      </c>
    </row>
    <row r="5489" customFormat="false" ht="15.75" hidden="false" customHeight="false" outlineLevel="0" collapsed="false">
      <c r="D5489" s="240" t="n">
        <v>5489</v>
      </c>
    </row>
    <row r="5490" customFormat="false" ht="15.75" hidden="false" customHeight="false" outlineLevel="0" collapsed="false">
      <c r="D5490" s="240" t="n">
        <v>5490</v>
      </c>
    </row>
    <row r="5491" customFormat="false" ht="15.75" hidden="false" customHeight="false" outlineLevel="0" collapsed="false">
      <c r="D5491" s="240" t="n">
        <v>5491</v>
      </c>
    </row>
    <row r="5492" customFormat="false" ht="15.75" hidden="false" customHeight="false" outlineLevel="0" collapsed="false">
      <c r="D5492" s="240" t="n">
        <v>5492</v>
      </c>
    </row>
    <row r="5493" customFormat="false" ht="15.75" hidden="false" customHeight="false" outlineLevel="0" collapsed="false">
      <c r="D5493" s="240" t="n">
        <v>5493</v>
      </c>
    </row>
    <row r="5494" customFormat="false" ht="15.75" hidden="false" customHeight="false" outlineLevel="0" collapsed="false">
      <c r="D5494" s="240" t="n">
        <v>5494</v>
      </c>
    </row>
    <row r="5495" customFormat="false" ht="15.75" hidden="false" customHeight="false" outlineLevel="0" collapsed="false">
      <c r="D5495" s="240" t="n">
        <v>5495</v>
      </c>
    </row>
    <row r="5496" customFormat="false" ht="15.75" hidden="false" customHeight="false" outlineLevel="0" collapsed="false">
      <c r="D5496" s="240" t="n">
        <v>5496</v>
      </c>
    </row>
    <row r="5497" customFormat="false" ht="15.75" hidden="false" customHeight="false" outlineLevel="0" collapsed="false">
      <c r="D5497" s="240" t="n">
        <v>5497</v>
      </c>
    </row>
    <row r="5498" customFormat="false" ht="15.75" hidden="false" customHeight="false" outlineLevel="0" collapsed="false">
      <c r="D5498" s="240" t="n">
        <v>5498</v>
      </c>
    </row>
    <row r="5499" customFormat="false" ht="15.75" hidden="false" customHeight="false" outlineLevel="0" collapsed="false">
      <c r="D5499" s="240" t="n">
        <v>5499</v>
      </c>
    </row>
    <row r="5500" customFormat="false" ht="15.75" hidden="false" customHeight="false" outlineLevel="0" collapsed="false">
      <c r="D5500" s="240" t="n">
        <v>5500</v>
      </c>
    </row>
    <row r="5501" customFormat="false" ht="15.75" hidden="false" customHeight="false" outlineLevel="0" collapsed="false">
      <c r="D5501" s="240" t="n">
        <v>5501</v>
      </c>
    </row>
    <row r="5502" customFormat="false" ht="15.75" hidden="false" customHeight="false" outlineLevel="0" collapsed="false">
      <c r="D5502" s="240" t="n">
        <v>5502</v>
      </c>
    </row>
    <row r="5503" customFormat="false" ht="15.75" hidden="false" customHeight="false" outlineLevel="0" collapsed="false">
      <c r="D5503" s="240" t="n">
        <v>5503</v>
      </c>
    </row>
    <row r="5504" customFormat="false" ht="15.75" hidden="false" customHeight="false" outlineLevel="0" collapsed="false">
      <c r="D5504" s="240" t="n">
        <v>5504</v>
      </c>
    </row>
    <row r="5505" customFormat="false" ht="15.75" hidden="false" customHeight="false" outlineLevel="0" collapsed="false">
      <c r="D5505" s="240" t="n">
        <v>5505</v>
      </c>
    </row>
    <row r="5506" customFormat="false" ht="15.75" hidden="false" customHeight="false" outlineLevel="0" collapsed="false">
      <c r="D5506" s="240" t="n">
        <v>5506</v>
      </c>
    </row>
    <row r="5507" customFormat="false" ht="15.75" hidden="false" customHeight="false" outlineLevel="0" collapsed="false">
      <c r="D5507" s="240" t="n">
        <v>5507</v>
      </c>
    </row>
    <row r="5508" customFormat="false" ht="15.75" hidden="false" customHeight="false" outlineLevel="0" collapsed="false">
      <c r="D5508" s="240" t="n">
        <v>5508</v>
      </c>
    </row>
    <row r="5509" customFormat="false" ht="15.75" hidden="false" customHeight="false" outlineLevel="0" collapsed="false">
      <c r="D5509" s="240" t="n">
        <v>5509</v>
      </c>
    </row>
    <row r="5510" customFormat="false" ht="15.75" hidden="false" customHeight="false" outlineLevel="0" collapsed="false">
      <c r="D5510" s="240" t="n">
        <v>5510</v>
      </c>
    </row>
    <row r="5511" customFormat="false" ht="15.75" hidden="false" customHeight="false" outlineLevel="0" collapsed="false">
      <c r="D5511" s="240" t="n">
        <v>5511</v>
      </c>
    </row>
    <row r="5512" customFormat="false" ht="15.75" hidden="false" customHeight="false" outlineLevel="0" collapsed="false">
      <c r="D5512" s="240" t="n">
        <v>5512</v>
      </c>
    </row>
    <row r="5513" customFormat="false" ht="15.75" hidden="false" customHeight="false" outlineLevel="0" collapsed="false">
      <c r="D5513" s="240" t="n">
        <v>5513</v>
      </c>
    </row>
    <row r="5514" customFormat="false" ht="15.75" hidden="false" customHeight="false" outlineLevel="0" collapsed="false">
      <c r="D5514" s="240" t="n">
        <v>5514</v>
      </c>
    </row>
    <row r="5515" customFormat="false" ht="15.75" hidden="false" customHeight="false" outlineLevel="0" collapsed="false">
      <c r="D5515" s="240" t="n">
        <v>5515</v>
      </c>
    </row>
    <row r="5516" customFormat="false" ht="15.75" hidden="false" customHeight="false" outlineLevel="0" collapsed="false">
      <c r="D5516" s="240" t="n">
        <v>5516</v>
      </c>
    </row>
    <row r="5517" customFormat="false" ht="15.75" hidden="false" customHeight="false" outlineLevel="0" collapsed="false">
      <c r="D5517" s="240" t="n">
        <v>5517</v>
      </c>
    </row>
    <row r="5518" customFormat="false" ht="15.75" hidden="false" customHeight="false" outlineLevel="0" collapsed="false">
      <c r="D5518" s="240" t="n">
        <v>5518</v>
      </c>
    </row>
    <row r="5519" customFormat="false" ht="15.75" hidden="false" customHeight="false" outlineLevel="0" collapsed="false">
      <c r="D5519" s="240" t="n">
        <v>5519</v>
      </c>
    </row>
    <row r="5520" customFormat="false" ht="15.75" hidden="false" customHeight="false" outlineLevel="0" collapsed="false">
      <c r="D5520" s="240" t="n">
        <v>5520</v>
      </c>
    </row>
    <row r="5521" customFormat="false" ht="15.75" hidden="false" customHeight="false" outlineLevel="0" collapsed="false">
      <c r="D5521" s="240" t="n">
        <v>5521</v>
      </c>
    </row>
    <row r="5522" customFormat="false" ht="15.75" hidden="false" customHeight="false" outlineLevel="0" collapsed="false">
      <c r="D5522" s="240" t="n">
        <v>5522</v>
      </c>
    </row>
    <row r="5523" customFormat="false" ht="15.75" hidden="false" customHeight="false" outlineLevel="0" collapsed="false">
      <c r="D5523" s="240" t="n">
        <v>5523</v>
      </c>
    </row>
    <row r="5524" customFormat="false" ht="15.75" hidden="false" customHeight="false" outlineLevel="0" collapsed="false">
      <c r="D5524" s="240" t="n">
        <v>5524</v>
      </c>
    </row>
    <row r="5525" customFormat="false" ht="15.75" hidden="false" customHeight="false" outlineLevel="0" collapsed="false">
      <c r="D5525" s="240" t="n">
        <v>5525</v>
      </c>
    </row>
    <row r="5526" customFormat="false" ht="15.75" hidden="false" customHeight="false" outlineLevel="0" collapsed="false">
      <c r="D5526" s="240" t="n">
        <v>5526</v>
      </c>
    </row>
    <row r="5527" customFormat="false" ht="15.75" hidden="false" customHeight="false" outlineLevel="0" collapsed="false">
      <c r="D5527" s="240" t="n">
        <v>5527</v>
      </c>
    </row>
    <row r="5528" customFormat="false" ht="15.75" hidden="false" customHeight="false" outlineLevel="0" collapsed="false">
      <c r="D5528" s="240" t="n">
        <v>5528</v>
      </c>
    </row>
    <row r="5529" customFormat="false" ht="15.75" hidden="false" customHeight="false" outlineLevel="0" collapsed="false">
      <c r="D5529" s="240" t="n">
        <v>5529</v>
      </c>
    </row>
    <row r="5530" customFormat="false" ht="15.75" hidden="false" customHeight="false" outlineLevel="0" collapsed="false">
      <c r="D5530" s="240" t="n">
        <v>5530</v>
      </c>
    </row>
    <row r="5531" customFormat="false" ht="15.75" hidden="false" customHeight="false" outlineLevel="0" collapsed="false">
      <c r="D5531" s="240" t="n">
        <v>5531</v>
      </c>
    </row>
    <row r="5532" customFormat="false" ht="15.75" hidden="false" customHeight="false" outlineLevel="0" collapsed="false">
      <c r="D5532" s="240" t="n">
        <v>5532</v>
      </c>
    </row>
    <row r="5533" customFormat="false" ht="15.75" hidden="false" customHeight="false" outlineLevel="0" collapsed="false">
      <c r="D5533" s="240" t="n">
        <v>5533</v>
      </c>
    </row>
    <row r="5534" customFormat="false" ht="15.75" hidden="false" customHeight="false" outlineLevel="0" collapsed="false">
      <c r="D5534" s="240" t="n">
        <v>5534</v>
      </c>
    </row>
    <row r="5535" customFormat="false" ht="15.75" hidden="false" customHeight="false" outlineLevel="0" collapsed="false">
      <c r="D5535" s="240" t="n">
        <v>5535</v>
      </c>
    </row>
    <row r="5536" customFormat="false" ht="15.75" hidden="false" customHeight="false" outlineLevel="0" collapsed="false">
      <c r="D5536" s="240" t="n">
        <v>5536</v>
      </c>
    </row>
    <row r="5537" customFormat="false" ht="15.75" hidden="false" customHeight="false" outlineLevel="0" collapsed="false">
      <c r="D5537" s="240" t="n">
        <v>5537</v>
      </c>
    </row>
    <row r="5538" customFormat="false" ht="15.75" hidden="false" customHeight="false" outlineLevel="0" collapsed="false">
      <c r="D5538" s="240" t="n">
        <v>5538</v>
      </c>
    </row>
    <row r="5539" customFormat="false" ht="15.75" hidden="false" customHeight="false" outlineLevel="0" collapsed="false">
      <c r="D5539" s="240" t="n">
        <v>5539</v>
      </c>
    </row>
    <row r="5540" customFormat="false" ht="15.75" hidden="false" customHeight="false" outlineLevel="0" collapsed="false">
      <c r="D5540" s="240" t="n">
        <v>5540</v>
      </c>
    </row>
    <row r="5541" customFormat="false" ht="15.75" hidden="false" customHeight="false" outlineLevel="0" collapsed="false">
      <c r="D5541" s="240" t="n">
        <v>5541</v>
      </c>
    </row>
    <row r="5542" customFormat="false" ht="15.75" hidden="false" customHeight="false" outlineLevel="0" collapsed="false">
      <c r="D5542" s="240" t="n">
        <v>5542</v>
      </c>
    </row>
    <row r="5543" customFormat="false" ht="15.75" hidden="false" customHeight="false" outlineLevel="0" collapsed="false">
      <c r="D5543" s="240" t="n">
        <v>5543</v>
      </c>
    </row>
    <row r="5544" customFormat="false" ht="15.75" hidden="false" customHeight="false" outlineLevel="0" collapsed="false">
      <c r="D5544" s="240" t="n">
        <v>5544</v>
      </c>
    </row>
    <row r="5545" customFormat="false" ht="15.75" hidden="false" customHeight="false" outlineLevel="0" collapsed="false">
      <c r="D5545" s="240" t="n">
        <v>5545</v>
      </c>
    </row>
    <row r="5546" customFormat="false" ht="15.75" hidden="false" customHeight="false" outlineLevel="0" collapsed="false">
      <c r="D5546" s="240" t="n">
        <v>5546</v>
      </c>
    </row>
    <row r="5547" customFormat="false" ht="15.75" hidden="false" customHeight="false" outlineLevel="0" collapsed="false">
      <c r="D5547" s="240" t="n">
        <v>5547</v>
      </c>
    </row>
    <row r="5548" customFormat="false" ht="15.75" hidden="false" customHeight="false" outlineLevel="0" collapsed="false">
      <c r="D5548" s="240" t="n">
        <v>5548</v>
      </c>
    </row>
    <row r="5549" customFormat="false" ht="15.75" hidden="false" customHeight="false" outlineLevel="0" collapsed="false">
      <c r="D5549" s="240" t="n">
        <v>5549</v>
      </c>
    </row>
    <row r="5550" customFormat="false" ht="15.75" hidden="false" customHeight="false" outlineLevel="0" collapsed="false">
      <c r="D5550" s="240" t="n">
        <v>5550</v>
      </c>
    </row>
    <row r="5551" customFormat="false" ht="15.75" hidden="false" customHeight="false" outlineLevel="0" collapsed="false">
      <c r="D5551" s="240" t="n">
        <v>5551</v>
      </c>
    </row>
    <row r="5552" customFormat="false" ht="15.75" hidden="false" customHeight="false" outlineLevel="0" collapsed="false">
      <c r="D5552" s="240" t="n">
        <v>5552</v>
      </c>
    </row>
    <row r="5553" customFormat="false" ht="15.75" hidden="false" customHeight="false" outlineLevel="0" collapsed="false">
      <c r="D5553" s="240" t="n">
        <v>5553</v>
      </c>
    </row>
    <row r="5554" customFormat="false" ht="15.75" hidden="false" customHeight="false" outlineLevel="0" collapsed="false">
      <c r="D5554" s="240" t="n">
        <v>5554</v>
      </c>
    </row>
    <row r="5555" customFormat="false" ht="15.75" hidden="false" customHeight="false" outlineLevel="0" collapsed="false">
      <c r="D5555" s="240" t="n">
        <v>5555</v>
      </c>
    </row>
    <row r="5556" customFormat="false" ht="15.75" hidden="false" customHeight="false" outlineLevel="0" collapsed="false">
      <c r="D5556" s="240" t="n">
        <v>5556</v>
      </c>
    </row>
    <row r="5557" customFormat="false" ht="15.75" hidden="false" customHeight="false" outlineLevel="0" collapsed="false">
      <c r="D5557" s="240" t="n">
        <v>5557</v>
      </c>
    </row>
    <row r="5558" customFormat="false" ht="15.75" hidden="false" customHeight="false" outlineLevel="0" collapsed="false">
      <c r="D5558" s="240" t="n">
        <v>5558</v>
      </c>
    </row>
    <row r="5559" customFormat="false" ht="15.75" hidden="false" customHeight="false" outlineLevel="0" collapsed="false">
      <c r="D5559" s="240" t="n">
        <v>5559</v>
      </c>
    </row>
    <row r="5560" customFormat="false" ht="15.75" hidden="false" customHeight="false" outlineLevel="0" collapsed="false">
      <c r="D5560" s="240" t="n">
        <v>5560</v>
      </c>
    </row>
    <row r="5561" customFormat="false" ht="15.75" hidden="false" customHeight="false" outlineLevel="0" collapsed="false">
      <c r="D5561" s="240" t="n">
        <v>5561</v>
      </c>
    </row>
    <row r="5562" customFormat="false" ht="15.75" hidden="false" customHeight="false" outlineLevel="0" collapsed="false">
      <c r="D5562" s="240" t="n">
        <v>5562</v>
      </c>
    </row>
    <row r="5563" customFormat="false" ht="15.75" hidden="false" customHeight="false" outlineLevel="0" collapsed="false">
      <c r="D5563" s="240" t="n">
        <v>5563</v>
      </c>
    </row>
    <row r="5564" customFormat="false" ht="15.75" hidden="false" customHeight="false" outlineLevel="0" collapsed="false">
      <c r="D5564" s="240" t="n">
        <v>5564</v>
      </c>
    </row>
    <row r="5565" customFormat="false" ht="15.75" hidden="false" customHeight="false" outlineLevel="0" collapsed="false">
      <c r="D5565" s="240" t="n">
        <v>5565</v>
      </c>
    </row>
    <row r="5566" customFormat="false" ht="15.75" hidden="false" customHeight="false" outlineLevel="0" collapsed="false">
      <c r="D5566" s="240" t="n">
        <v>5566</v>
      </c>
    </row>
    <row r="5567" customFormat="false" ht="15.75" hidden="false" customHeight="false" outlineLevel="0" collapsed="false">
      <c r="D5567" s="240" t="n">
        <v>5567</v>
      </c>
    </row>
    <row r="5568" customFormat="false" ht="15.75" hidden="false" customHeight="false" outlineLevel="0" collapsed="false">
      <c r="D5568" s="240" t="n">
        <v>5568</v>
      </c>
    </row>
    <row r="5569" customFormat="false" ht="15.75" hidden="false" customHeight="false" outlineLevel="0" collapsed="false">
      <c r="D5569" s="240" t="n">
        <v>5569</v>
      </c>
    </row>
    <row r="5570" customFormat="false" ht="15.75" hidden="false" customHeight="false" outlineLevel="0" collapsed="false">
      <c r="D5570" s="240" t="n">
        <v>5570</v>
      </c>
    </row>
    <row r="5571" customFormat="false" ht="15.75" hidden="false" customHeight="false" outlineLevel="0" collapsed="false">
      <c r="D5571" s="240" t="n">
        <v>5571</v>
      </c>
    </row>
    <row r="5572" customFormat="false" ht="15.75" hidden="false" customHeight="false" outlineLevel="0" collapsed="false">
      <c r="D5572" s="240" t="n">
        <v>5572</v>
      </c>
    </row>
    <row r="5573" customFormat="false" ht="15.75" hidden="false" customHeight="false" outlineLevel="0" collapsed="false">
      <c r="D5573" s="240" t="n">
        <v>5573</v>
      </c>
    </row>
    <row r="5574" customFormat="false" ht="15.75" hidden="false" customHeight="false" outlineLevel="0" collapsed="false">
      <c r="D5574" s="240" t="n">
        <v>5574</v>
      </c>
    </row>
    <row r="5575" customFormat="false" ht="15.75" hidden="false" customHeight="false" outlineLevel="0" collapsed="false">
      <c r="D5575" s="240" t="n">
        <v>5575</v>
      </c>
    </row>
    <row r="5576" customFormat="false" ht="15.75" hidden="false" customHeight="false" outlineLevel="0" collapsed="false">
      <c r="D5576" s="240" t="n">
        <v>5576</v>
      </c>
    </row>
    <row r="5577" customFormat="false" ht="15.75" hidden="false" customHeight="false" outlineLevel="0" collapsed="false">
      <c r="D5577" s="240" t="n">
        <v>5577</v>
      </c>
    </row>
    <row r="5578" customFormat="false" ht="15.75" hidden="false" customHeight="false" outlineLevel="0" collapsed="false">
      <c r="D5578" s="240" t="n">
        <v>5578</v>
      </c>
    </row>
    <row r="5579" customFormat="false" ht="15.75" hidden="false" customHeight="false" outlineLevel="0" collapsed="false">
      <c r="D5579" s="240" t="n">
        <v>5579</v>
      </c>
    </row>
    <row r="5580" customFormat="false" ht="15.75" hidden="false" customHeight="false" outlineLevel="0" collapsed="false">
      <c r="D5580" s="240" t="n">
        <v>5580</v>
      </c>
    </row>
    <row r="5581" customFormat="false" ht="15.75" hidden="false" customHeight="false" outlineLevel="0" collapsed="false">
      <c r="D5581" s="240" t="n">
        <v>5581</v>
      </c>
    </row>
    <row r="5582" customFormat="false" ht="15.75" hidden="false" customHeight="false" outlineLevel="0" collapsed="false">
      <c r="D5582" s="240" t="n">
        <v>5582</v>
      </c>
    </row>
    <row r="5583" customFormat="false" ht="15.75" hidden="false" customHeight="false" outlineLevel="0" collapsed="false">
      <c r="D5583" s="240" t="n">
        <v>5583</v>
      </c>
    </row>
    <row r="5584" customFormat="false" ht="15.75" hidden="false" customHeight="false" outlineLevel="0" collapsed="false">
      <c r="D5584" s="240" t="n">
        <v>5584</v>
      </c>
    </row>
    <row r="5585" customFormat="false" ht="15.75" hidden="false" customHeight="false" outlineLevel="0" collapsed="false">
      <c r="D5585" s="240" t="n">
        <v>5585</v>
      </c>
    </row>
    <row r="5586" customFormat="false" ht="15.75" hidden="false" customHeight="false" outlineLevel="0" collapsed="false">
      <c r="D5586" s="240" t="n">
        <v>5586</v>
      </c>
    </row>
    <row r="5587" customFormat="false" ht="15.75" hidden="false" customHeight="false" outlineLevel="0" collapsed="false">
      <c r="D5587" s="240" t="n">
        <v>5587</v>
      </c>
    </row>
    <row r="5588" customFormat="false" ht="15.75" hidden="false" customHeight="false" outlineLevel="0" collapsed="false">
      <c r="D5588" s="240" t="n">
        <v>5588</v>
      </c>
    </row>
    <row r="5589" customFormat="false" ht="15.75" hidden="false" customHeight="false" outlineLevel="0" collapsed="false">
      <c r="D5589" s="240" t="n">
        <v>5589</v>
      </c>
    </row>
    <row r="5590" customFormat="false" ht="15.75" hidden="false" customHeight="false" outlineLevel="0" collapsed="false">
      <c r="D5590" s="240" t="n">
        <v>5590</v>
      </c>
    </row>
    <row r="5591" customFormat="false" ht="15.75" hidden="false" customHeight="false" outlineLevel="0" collapsed="false">
      <c r="D5591" s="240" t="n">
        <v>5591</v>
      </c>
    </row>
    <row r="5592" customFormat="false" ht="15.75" hidden="false" customHeight="false" outlineLevel="0" collapsed="false">
      <c r="D5592" s="240" t="n">
        <v>5592</v>
      </c>
    </row>
    <row r="5593" customFormat="false" ht="15.75" hidden="false" customHeight="false" outlineLevel="0" collapsed="false">
      <c r="D5593" s="240" t="n">
        <v>5593</v>
      </c>
    </row>
    <row r="5594" customFormat="false" ht="15.75" hidden="false" customHeight="false" outlineLevel="0" collapsed="false">
      <c r="D5594" s="240" t="n">
        <v>5594</v>
      </c>
    </row>
    <row r="5595" customFormat="false" ht="15.75" hidden="false" customHeight="false" outlineLevel="0" collapsed="false">
      <c r="D5595" s="240" t="n">
        <v>5595</v>
      </c>
    </row>
    <row r="5596" customFormat="false" ht="15.75" hidden="false" customHeight="false" outlineLevel="0" collapsed="false">
      <c r="D5596" s="240" t="n">
        <v>5596</v>
      </c>
    </row>
    <row r="5597" customFormat="false" ht="15.75" hidden="false" customHeight="false" outlineLevel="0" collapsed="false">
      <c r="D5597" s="240" t="n">
        <v>5597</v>
      </c>
    </row>
    <row r="5598" customFormat="false" ht="15.75" hidden="false" customHeight="false" outlineLevel="0" collapsed="false">
      <c r="D5598" s="240" t="n">
        <v>5598</v>
      </c>
    </row>
    <row r="5599" customFormat="false" ht="15.75" hidden="false" customHeight="false" outlineLevel="0" collapsed="false">
      <c r="D5599" s="240" t="n">
        <v>5599</v>
      </c>
    </row>
    <row r="5600" customFormat="false" ht="15.75" hidden="false" customHeight="false" outlineLevel="0" collapsed="false">
      <c r="D5600" s="240" t="n">
        <v>5600</v>
      </c>
    </row>
    <row r="5601" customFormat="false" ht="15.75" hidden="false" customHeight="false" outlineLevel="0" collapsed="false">
      <c r="D5601" s="240" t="n">
        <v>5601</v>
      </c>
    </row>
    <row r="5602" customFormat="false" ht="15.75" hidden="false" customHeight="false" outlineLevel="0" collapsed="false">
      <c r="D5602" s="240" t="n">
        <v>5602</v>
      </c>
    </row>
    <row r="5603" customFormat="false" ht="15.75" hidden="false" customHeight="false" outlineLevel="0" collapsed="false">
      <c r="D5603" s="240" t="n">
        <v>5603</v>
      </c>
    </row>
    <row r="5604" customFormat="false" ht="15.75" hidden="false" customHeight="false" outlineLevel="0" collapsed="false">
      <c r="D5604" s="240" t="n">
        <v>5604</v>
      </c>
    </row>
    <row r="5605" customFormat="false" ht="15.75" hidden="false" customHeight="false" outlineLevel="0" collapsed="false">
      <c r="D5605" s="240" t="n">
        <v>5605</v>
      </c>
    </row>
    <row r="5606" customFormat="false" ht="15.75" hidden="false" customHeight="false" outlineLevel="0" collapsed="false">
      <c r="D5606" s="240" t="n">
        <v>5606</v>
      </c>
    </row>
    <row r="5607" customFormat="false" ht="15.75" hidden="false" customHeight="false" outlineLevel="0" collapsed="false">
      <c r="D5607" s="240" t="n">
        <v>5607</v>
      </c>
    </row>
    <row r="5608" customFormat="false" ht="15.75" hidden="false" customHeight="false" outlineLevel="0" collapsed="false">
      <c r="D5608" s="240" t="n">
        <v>5608</v>
      </c>
    </row>
    <row r="5609" customFormat="false" ht="15.75" hidden="false" customHeight="false" outlineLevel="0" collapsed="false">
      <c r="D5609" s="240" t="n">
        <v>5609</v>
      </c>
    </row>
    <row r="5610" customFormat="false" ht="15.75" hidden="false" customHeight="false" outlineLevel="0" collapsed="false">
      <c r="D5610" s="240" t="n">
        <v>5610</v>
      </c>
    </row>
    <row r="5611" customFormat="false" ht="15.75" hidden="false" customHeight="false" outlineLevel="0" collapsed="false">
      <c r="D5611" s="240" t="n">
        <v>5611</v>
      </c>
    </row>
    <row r="5612" customFormat="false" ht="15.75" hidden="false" customHeight="false" outlineLevel="0" collapsed="false">
      <c r="D5612" s="240" t="n">
        <v>5612</v>
      </c>
    </row>
    <row r="5613" customFormat="false" ht="15.75" hidden="false" customHeight="false" outlineLevel="0" collapsed="false">
      <c r="D5613" s="240" t="n">
        <v>5613</v>
      </c>
    </row>
    <row r="5614" customFormat="false" ht="15.75" hidden="false" customHeight="false" outlineLevel="0" collapsed="false">
      <c r="D5614" s="240" t="n">
        <v>5614</v>
      </c>
    </row>
    <row r="5615" customFormat="false" ht="15.75" hidden="false" customHeight="false" outlineLevel="0" collapsed="false">
      <c r="D5615" s="240" t="n">
        <v>5615</v>
      </c>
    </row>
    <row r="5616" customFormat="false" ht="15.75" hidden="false" customHeight="false" outlineLevel="0" collapsed="false">
      <c r="D5616" s="240" t="n">
        <v>5616</v>
      </c>
    </row>
    <row r="5617" customFormat="false" ht="15.75" hidden="false" customHeight="false" outlineLevel="0" collapsed="false">
      <c r="D5617" s="240" t="n">
        <v>5617</v>
      </c>
    </row>
    <row r="5618" customFormat="false" ht="15.75" hidden="false" customHeight="false" outlineLevel="0" collapsed="false">
      <c r="D5618" s="240" t="n">
        <v>5618</v>
      </c>
    </row>
    <row r="5619" customFormat="false" ht="15.75" hidden="false" customHeight="false" outlineLevel="0" collapsed="false">
      <c r="D5619" s="240" t="n">
        <v>5619</v>
      </c>
    </row>
    <row r="5620" customFormat="false" ht="15.75" hidden="false" customHeight="false" outlineLevel="0" collapsed="false">
      <c r="D5620" s="240" t="n">
        <v>5620</v>
      </c>
    </row>
    <row r="5621" customFormat="false" ht="15.75" hidden="false" customHeight="false" outlineLevel="0" collapsed="false">
      <c r="D5621" s="240" t="n">
        <v>5621</v>
      </c>
    </row>
    <row r="5622" customFormat="false" ht="15.75" hidden="false" customHeight="false" outlineLevel="0" collapsed="false">
      <c r="D5622" s="240" t="n">
        <v>5622</v>
      </c>
    </row>
    <row r="5623" customFormat="false" ht="15.75" hidden="false" customHeight="false" outlineLevel="0" collapsed="false">
      <c r="D5623" s="240" t="n">
        <v>5623</v>
      </c>
    </row>
    <row r="5624" customFormat="false" ht="15.75" hidden="false" customHeight="false" outlineLevel="0" collapsed="false">
      <c r="D5624" s="240" t="n">
        <v>5624</v>
      </c>
    </row>
    <row r="5625" customFormat="false" ht="15.75" hidden="false" customHeight="false" outlineLevel="0" collapsed="false">
      <c r="D5625" s="240" t="n">
        <v>5625</v>
      </c>
    </row>
    <row r="5626" customFormat="false" ht="15.75" hidden="false" customHeight="false" outlineLevel="0" collapsed="false">
      <c r="D5626" s="240" t="n">
        <v>5626</v>
      </c>
    </row>
    <row r="5627" customFormat="false" ht="15.75" hidden="false" customHeight="false" outlineLevel="0" collapsed="false">
      <c r="D5627" s="240" t="n">
        <v>5627</v>
      </c>
    </row>
    <row r="5628" customFormat="false" ht="15.75" hidden="false" customHeight="false" outlineLevel="0" collapsed="false">
      <c r="D5628" s="240" t="n">
        <v>5628</v>
      </c>
    </row>
    <row r="5629" customFormat="false" ht="15.75" hidden="false" customHeight="false" outlineLevel="0" collapsed="false">
      <c r="D5629" s="240" t="n">
        <v>5629</v>
      </c>
    </row>
    <row r="5630" customFormat="false" ht="15.75" hidden="false" customHeight="false" outlineLevel="0" collapsed="false">
      <c r="D5630" s="240" t="n">
        <v>5630</v>
      </c>
    </row>
    <row r="5631" customFormat="false" ht="15.75" hidden="false" customHeight="false" outlineLevel="0" collapsed="false">
      <c r="D5631" s="240" t="n">
        <v>5631</v>
      </c>
    </row>
    <row r="5632" customFormat="false" ht="15.75" hidden="false" customHeight="false" outlineLevel="0" collapsed="false">
      <c r="D5632" s="240" t="n">
        <v>5632</v>
      </c>
    </row>
    <row r="5633" customFormat="false" ht="15.75" hidden="false" customHeight="false" outlineLevel="0" collapsed="false">
      <c r="D5633" s="240" t="n">
        <v>5633</v>
      </c>
    </row>
    <row r="5634" customFormat="false" ht="15.75" hidden="false" customHeight="false" outlineLevel="0" collapsed="false">
      <c r="D5634" s="240" t="n">
        <v>5634</v>
      </c>
    </row>
    <row r="5635" customFormat="false" ht="15.75" hidden="false" customHeight="false" outlineLevel="0" collapsed="false">
      <c r="D5635" s="240" t="n">
        <v>5635</v>
      </c>
    </row>
    <row r="5636" customFormat="false" ht="15.75" hidden="false" customHeight="false" outlineLevel="0" collapsed="false">
      <c r="D5636" s="240" t="n">
        <v>5636</v>
      </c>
    </row>
    <row r="5637" customFormat="false" ht="15.75" hidden="false" customHeight="false" outlineLevel="0" collapsed="false">
      <c r="D5637" s="240" t="n">
        <v>5637</v>
      </c>
    </row>
    <row r="5638" customFormat="false" ht="15.75" hidden="false" customHeight="false" outlineLevel="0" collapsed="false">
      <c r="D5638" s="240" t="n">
        <v>5638</v>
      </c>
    </row>
    <row r="5639" customFormat="false" ht="15.75" hidden="false" customHeight="false" outlineLevel="0" collapsed="false">
      <c r="D5639" s="240" t="n">
        <v>5639</v>
      </c>
    </row>
    <row r="5640" customFormat="false" ht="15.75" hidden="false" customHeight="false" outlineLevel="0" collapsed="false">
      <c r="D5640" s="240" t="n">
        <v>5640</v>
      </c>
    </row>
    <row r="5641" customFormat="false" ht="15.75" hidden="false" customHeight="false" outlineLevel="0" collapsed="false">
      <c r="D5641" s="240" t="n">
        <v>5641</v>
      </c>
    </row>
    <row r="5642" customFormat="false" ht="15.75" hidden="false" customHeight="false" outlineLevel="0" collapsed="false">
      <c r="D5642" s="240" t="n">
        <v>5642</v>
      </c>
    </row>
    <row r="5643" customFormat="false" ht="15.75" hidden="false" customHeight="false" outlineLevel="0" collapsed="false">
      <c r="D5643" s="240" t="n">
        <v>5643</v>
      </c>
    </row>
    <row r="5644" customFormat="false" ht="15.75" hidden="false" customHeight="false" outlineLevel="0" collapsed="false">
      <c r="D5644" s="240" t="n">
        <v>5644</v>
      </c>
    </row>
    <row r="5645" customFormat="false" ht="15.75" hidden="false" customHeight="false" outlineLevel="0" collapsed="false">
      <c r="D5645" s="240" t="n">
        <v>5645</v>
      </c>
    </row>
    <row r="5646" customFormat="false" ht="15.75" hidden="false" customHeight="false" outlineLevel="0" collapsed="false">
      <c r="D5646" s="240" t="n">
        <v>5646</v>
      </c>
    </row>
    <row r="5647" customFormat="false" ht="15.75" hidden="false" customHeight="false" outlineLevel="0" collapsed="false">
      <c r="D5647" s="240" t="n">
        <v>5647</v>
      </c>
    </row>
    <row r="5648" customFormat="false" ht="15.75" hidden="false" customHeight="false" outlineLevel="0" collapsed="false">
      <c r="D5648" s="240" t="n">
        <v>5648</v>
      </c>
    </row>
    <row r="5649" customFormat="false" ht="15.75" hidden="false" customHeight="false" outlineLevel="0" collapsed="false">
      <c r="D5649" s="240" t="n">
        <v>5649</v>
      </c>
    </row>
    <row r="5650" customFormat="false" ht="15.75" hidden="false" customHeight="false" outlineLevel="0" collapsed="false">
      <c r="D5650" s="240" t="n">
        <v>5650</v>
      </c>
    </row>
    <row r="5651" customFormat="false" ht="15.75" hidden="false" customHeight="false" outlineLevel="0" collapsed="false">
      <c r="D5651" s="240" t="n">
        <v>5651</v>
      </c>
    </row>
    <row r="5652" customFormat="false" ht="15.75" hidden="false" customHeight="false" outlineLevel="0" collapsed="false">
      <c r="D5652" s="240" t="n">
        <v>5652</v>
      </c>
    </row>
    <row r="5653" customFormat="false" ht="15.75" hidden="false" customHeight="false" outlineLevel="0" collapsed="false">
      <c r="D5653" s="240" t="n">
        <v>5653</v>
      </c>
    </row>
    <row r="5654" customFormat="false" ht="15.75" hidden="false" customHeight="false" outlineLevel="0" collapsed="false">
      <c r="D5654" s="240" t="n">
        <v>5654</v>
      </c>
    </row>
    <row r="5655" customFormat="false" ht="15.75" hidden="false" customHeight="false" outlineLevel="0" collapsed="false">
      <c r="D5655" s="240" t="n">
        <v>5655</v>
      </c>
    </row>
    <row r="5656" customFormat="false" ht="15.75" hidden="false" customHeight="false" outlineLevel="0" collapsed="false">
      <c r="D5656" s="240" t="n">
        <v>5656</v>
      </c>
    </row>
    <row r="5657" customFormat="false" ht="15.75" hidden="false" customHeight="false" outlineLevel="0" collapsed="false">
      <c r="D5657" s="240" t="n">
        <v>5657</v>
      </c>
    </row>
    <row r="5658" customFormat="false" ht="15.75" hidden="false" customHeight="false" outlineLevel="0" collapsed="false">
      <c r="D5658" s="240" t="n">
        <v>5658</v>
      </c>
    </row>
    <row r="5659" customFormat="false" ht="15.75" hidden="false" customHeight="false" outlineLevel="0" collapsed="false">
      <c r="D5659" s="240" t="n">
        <v>5659</v>
      </c>
    </row>
    <row r="5660" customFormat="false" ht="15.75" hidden="false" customHeight="false" outlineLevel="0" collapsed="false">
      <c r="D5660" s="240" t="n">
        <v>5660</v>
      </c>
    </row>
    <row r="5661" customFormat="false" ht="15.75" hidden="false" customHeight="false" outlineLevel="0" collapsed="false">
      <c r="D5661" s="240" t="n">
        <v>5661</v>
      </c>
    </row>
    <row r="5662" customFormat="false" ht="15.75" hidden="false" customHeight="false" outlineLevel="0" collapsed="false">
      <c r="D5662" s="240" t="n">
        <v>5662</v>
      </c>
    </row>
    <row r="5663" customFormat="false" ht="15.75" hidden="false" customHeight="false" outlineLevel="0" collapsed="false">
      <c r="D5663" s="240" t="n">
        <v>5663</v>
      </c>
    </row>
    <row r="5664" customFormat="false" ht="15.75" hidden="false" customHeight="false" outlineLevel="0" collapsed="false">
      <c r="D5664" s="240" t="n">
        <v>5664</v>
      </c>
    </row>
    <row r="5665" customFormat="false" ht="15.75" hidden="false" customHeight="false" outlineLevel="0" collapsed="false">
      <c r="D5665" s="240" t="n">
        <v>5665</v>
      </c>
    </row>
    <row r="5666" customFormat="false" ht="15.75" hidden="false" customHeight="false" outlineLevel="0" collapsed="false">
      <c r="D5666" s="240" t="n">
        <v>5666</v>
      </c>
    </row>
    <row r="5667" customFormat="false" ht="15.75" hidden="false" customHeight="false" outlineLevel="0" collapsed="false">
      <c r="D5667" s="240" t="n">
        <v>5667</v>
      </c>
    </row>
    <row r="5668" customFormat="false" ht="15.75" hidden="false" customHeight="false" outlineLevel="0" collapsed="false">
      <c r="D5668" s="240" t="n">
        <v>5668</v>
      </c>
    </row>
    <row r="5669" customFormat="false" ht="15.75" hidden="false" customHeight="false" outlineLevel="0" collapsed="false">
      <c r="D5669" s="240" t="n">
        <v>5669</v>
      </c>
    </row>
    <row r="5670" customFormat="false" ht="15.75" hidden="false" customHeight="false" outlineLevel="0" collapsed="false">
      <c r="D5670" s="240" t="n">
        <v>5670</v>
      </c>
    </row>
    <row r="5671" customFormat="false" ht="15.75" hidden="false" customHeight="false" outlineLevel="0" collapsed="false">
      <c r="D5671" s="240" t="n">
        <v>5671</v>
      </c>
    </row>
    <row r="5672" customFormat="false" ht="15.75" hidden="false" customHeight="false" outlineLevel="0" collapsed="false">
      <c r="D5672" s="240" t="n">
        <v>5672</v>
      </c>
    </row>
    <row r="5673" customFormat="false" ht="15.75" hidden="false" customHeight="false" outlineLevel="0" collapsed="false">
      <c r="D5673" s="240" t="n">
        <v>5673</v>
      </c>
    </row>
    <row r="5674" customFormat="false" ht="15.75" hidden="false" customHeight="false" outlineLevel="0" collapsed="false">
      <c r="D5674" s="240" t="n">
        <v>5674</v>
      </c>
    </row>
    <row r="5675" customFormat="false" ht="15.75" hidden="false" customHeight="false" outlineLevel="0" collapsed="false">
      <c r="D5675" s="240" t="n">
        <v>5675</v>
      </c>
    </row>
    <row r="5676" customFormat="false" ht="15.75" hidden="false" customHeight="false" outlineLevel="0" collapsed="false">
      <c r="D5676" s="240" t="n">
        <v>5676</v>
      </c>
    </row>
    <row r="5677" customFormat="false" ht="15.75" hidden="false" customHeight="false" outlineLevel="0" collapsed="false">
      <c r="D5677" s="240" t="n">
        <v>5677</v>
      </c>
    </row>
    <row r="5678" customFormat="false" ht="15.75" hidden="false" customHeight="false" outlineLevel="0" collapsed="false">
      <c r="D5678" s="240" t="n">
        <v>5678</v>
      </c>
    </row>
    <row r="5679" customFormat="false" ht="15.75" hidden="false" customHeight="false" outlineLevel="0" collapsed="false">
      <c r="D5679" s="240" t="n">
        <v>5679</v>
      </c>
    </row>
    <row r="5680" customFormat="false" ht="15.75" hidden="false" customHeight="false" outlineLevel="0" collapsed="false">
      <c r="D5680" s="240" t="n">
        <v>5680</v>
      </c>
    </row>
    <row r="5681" customFormat="false" ht="15.75" hidden="false" customHeight="false" outlineLevel="0" collapsed="false">
      <c r="D5681" s="240" t="n">
        <v>5681</v>
      </c>
    </row>
    <row r="5682" customFormat="false" ht="15.75" hidden="false" customHeight="false" outlineLevel="0" collapsed="false">
      <c r="D5682" s="240" t="n">
        <v>5682</v>
      </c>
    </row>
    <row r="5683" customFormat="false" ht="15.75" hidden="false" customHeight="false" outlineLevel="0" collapsed="false">
      <c r="D5683" s="240" t="n">
        <v>5683</v>
      </c>
    </row>
    <row r="5684" customFormat="false" ht="15.75" hidden="false" customHeight="false" outlineLevel="0" collapsed="false">
      <c r="D5684" s="240" t="n">
        <v>5684</v>
      </c>
    </row>
    <row r="5685" customFormat="false" ht="15.75" hidden="false" customHeight="false" outlineLevel="0" collapsed="false">
      <c r="D5685" s="240" t="n">
        <v>5685</v>
      </c>
    </row>
    <row r="5686" customFormat="false" ht="15.75" hidden="false" customHeight="false" outlineLevel="0" collapsed="false">
      <c r="D5686" s="240" t="n">
        <v>5686</v>
      </c>
    </row>
    <row r="5687" customFormat="false" ht="15.75" hidden="false" customHeight="false" outlineLevel="0" collapsed="false">
      <c r="D5687" s="240" t="n">
        <v>5687</v>
      </c>
    </row>
    <row r="5688" customFormat="false" ht="15.75" hidden="false" customHeight="false" outlineLevel="0" collapsed="false">
      <c r="D5688" s="240" t="n">
        <v>5688</v>
      </c>
    </row>
    <row r="5689" customFormat="false" ht="15.75" hidden="false" customHeight="false" outlineLevel="0" collapsed="false">
      <c r="D5689" s="240" t="n">
        <v>5689</v>
      </c>
    </row>
    <row r="5690" customFormat="false" ht="15.75" hidden="false" customHeight="false" outlineLevel="0" collapsed="false">
      <c r="D5690" s="240" t="n">
        <v>5690</v>
      </c>
    </row>
    <row r="5691" customFormat="false" ht="15.75" hidden="false" customHeight="false" outlineLevel="0" collapsed="false">
      <c r="D5691" s="240" t="n">
        <v>5691</v>
      </c>
    </row>
    <row r="5692" customFormat="false" ht="15.75" hidden="false" customHeight="false" outlineLevel="0" collapsed="false">
      <c r="D5692" s="240" t="n">
        <v>5692</v>
      </c>
    </row>
    <row r="5693" customFormat="false" ht="15.75" hidden="false" customHeight="false" outlineLevel="0" collapsed="false">
      <c r="D5693" s="240" t="n">
        <v>5693</v>
      </c>
    </row>
    <row r="5694" customFormat="false" ht="15.75" hidden="false" customHeight="false" outlineLevel="0" collapsed="false">
      <c r="D5694" s="240" t="n">
        <v>5694</v>
      </c>
    </row>
    <row r="5695" customFormat="false" ht="15.75" hidden="false" customHeight="false" outlineLevel="0" collapsed="false">
      <c r="D5695" s="240" t="n">
        <v>5695</v>
      </c>
    </row>
    <row r="5696" customFormat="false" ht="15.75" hidden="false" customHeight="false" outlineLevel="0" collapsed="false">
      <c r="D5696" s="240" t="n">
        <v>5696</v>
      </c>
    </row>
    <row r="5697" customFormat="false" ht="15.75" hidden="false" customHeight="false" outlineLevel="0" collapsed="false">
      <c r="D5697" s="240" t="n">
        <v>5697</v>
      </c>
    </row>
    <row r="5698" customFormat="false" ht="15.75" hidden="false" customHeight="false" outlineLevel="0" collapsed="false">
      <c r="D5698" s="240" t="n">
        <v>5698</v>
      </c>
    </row>
    <row r="5699" customFormat="false" ht="15.75" hidden="false" customHeight="false" outlineLevel="0" collapsed="false">
      <c r="D5699" s="240" t="n">
        <v>5699</v>
      </c>
    </row>
    <row r="5700" customFormat="false" ht="15.75" hidden="false" customHeight="false" outlineLevel="0" collapsed="false">
      <c r="D5700" s="240" t="n">
        <v>5700</v>
      </c>
    </row>
    <row r="5701" customFormat="false" ht="15.75" hidden="false" customHeight="false" outlineLevel="0" collapsed="false">
      <c r="D5701" s="240" t="n">
        <v>5701</v>
      </c>
    </row>
    <row r="5702" customFormat="false" ht="15.75" hidden="false" customHeight="false" outlineLevel="0" collapsed="false">
      <c r="D5702" s="240" t="n">
        <v>5702</v>
      </c>
    </row>
    <row r="5703" customFormat="false" ht="15.75" hidden="false" customHeight="false" outlineLevel="0" collapsed="false">
      <c r="D5703" s="240" t="n">
        <v>5703</v>
      </c>
    </row>
    <row r="5704" customFormat="false" ht="15.75" hidden="false" customHeight="false" outlineLevel="0" collapsed="false">
      <c r="D5704" s="240" t="n">
        <v>5704</v>
      </c>
    </row>
    <row r="5705" customFormat="false" ht="15.75" hidden="false" customHeight="false" outlineLevel="0" collapsed="false">
      <c r="D5705" s="240" t="n">
        <v>5705</v>
      </c>
    </row>
    <row r="5706" customFormat="false" ht="15.75" hidden="false" customHeight="false" outlineLevel="0" collapsed="false">
      <c r="D5706" s="240" t="n">
        <v>5706</v>
      </c>
    </row>
    <row r="5707" customFormat="false" ht="15.75" hidden="false" customHeight="false" outlineLevel="0" collapsed="false">
      <c r="D5707" s="240" t="n">
        <v>5707</v>
      </c>
    </row>
    <row r="5708" customFormat="false" ht="15.75" hidden="false" customHeight="false" outlineLevel="0" collapsed="false">
      <c r="D5708" s="240" t="n">
        <v>5708</v>
      </c>
    </row>
    <row r="5709" customFormat="false" ht="15.75" hidden="false" customHeight="false" outlineLevel="0" collapsed="false">
      <c r="D5709" s="240" t="n">
        <v>5709</v>
      </c>
    </row>
    <row r="5710" customFormat="false" ht="15.75" hidden="false" customHeight="false" outlineLevel="0" collapsed="false">
      <c r="D5710" s="240" t="n">
        <v>5710</v>
      </c>
    </row>
    <row r="5711" customFormat="false" ht="15.75" hidden="false" customHeight="false" outlineLevel="0" collapsed="false">
      <c r="D5711" s="240" t="n">
        <v>5711</v>
      </c>
    </row>
    <row r="5712" customFormat="false" ht="15.75" hidden="false" customHeight="false" outlineLevel="0" collapsed="false">
      <c r="D5712" s="240" t="n">
        <v>5712</v>
      </c>
    </row>
    <row r="5713" customFormat="false" ht="15.75" hidden="false" customHeight="false" outlineLevel="0" collapsed="false">
      <c r="D5713" s="240" t="n">
        <v>5713</v>
      </c>
    </row>
    <row r="5714" customFormat="false" ht="15.75" hidden="false" customHeight="false" outlineLevel="0" collapsed="false">
      <c r="D5714" s="240" t="n">
        <v>5714</v>
      </c>
    </row>
    <row r="5715" customFormat="false" ht="15.75" hidden="false" customHeight="false" outlineLevel="0" collapsed="false">
      <c r="D5715" s="240" t="n">
        <v>5715</v>
      </c>
    </row>
    <row r="5716" customFormat="false" ht="15.75" hidden="false" customHeight="false" outlineLevel="0" collapsed="false">
      <c r="D5716" s="240" t="n">
        <v>5716</v>
      </c>
    </row>
    <row r="5717" customFormat="false" ht="15.75" hidden="false" customHeight="false" outlineLevel="0" collapsed="false">
      <c r="D5717" s="240" t="n">
        <v>5717</v>
      </c>
    </row>
    <row r="5718" customFormat="false" ht="15.75" hidden="false" customHeight="false" outlineLevel="0" collapsed="false">
      <c r="D5718" s="240" t="n">
        <v>5718</v>
      </c>
    </row>
    <row r="5719" customFormat="false" ht="15.75" hidden="false" customHeight="false" outlineLevel="0" collapsed="false">
      <c r="D5719" s="240" t="n">
        <v>5719</v>
      </c>
    </row>
    <row r="5720" customFormat="false" ht="15.75" hidden="false" customHeight="false" outlineLevel="0" collapsed="false">
      <c r="D5720" s="240" t="n">
        <v>5720</v>
      </c>
    </row>
    <row r="5721" customFormat="false" ht="15.75" hidden="false" customHeight="false" outlineLevel="0" collapsed="false">
      <c r="D5721" s="240" t="n">
        <v>5721</v>
      </c>
    </row>
    <row r="5722" customFormat="false" ht="15.75" hidden="false" customHeight="false" outlineLevel="0" collapsed="false">
      <c r="D5722" s="240" t="n">
        <v>5722</v>
      </c>
    </row>
    <row r="5723" customFormat="false" ht="15.75" hidden="false" customHeight="false" outlineLevel="0" collapsed="false">
      <c r="D5723" s="240" t="n">
        <v>5723</v>
      </c>
    </row>
    <row r="5724" customFormat="false" ht="15.75" hidden="false" customHeight="false" outlineLevel="0" collapsed="false">
      <c r="D5724" s="240" t="n">
        <v>5724</v>
      </c>
    </row>
    <row r="5725" customFormat="false" ht="15.75" hidden="false" customHeight="false" outlineLevel="0" collapsed="false">
      <c r="D5725" s="240" t="n">
        <v>5725</v>
      </c>
    </row>
    <row r="5726" customFormat="false" ht="15.75" hidden="false" customHeight="false" outlineLevel="0" collapsed="false">
      <c r="D5726" s="240" t="n">
        <v>5726</v>
      </c>
    </row>
    <row r="5727" customFormat="false" ht="15.75" hidden="false" customHeight="false" outlineLevel="0" collapsed="false">
      <c r="D5727" s="240" t="n">
        <v>5727</v>
      </c>
    </row>
    <row r="5728" customFormat="false" ht="15.75" hidden="false" customHeight="false" outlineLevel="0" collapsed="false">
      <c r="D5728" s="240" t="n">
        <v>5728</v>
      </c>
    </row>
    <row r="5729" customFormat="false" ht="15.75" hidden="false" customHeight="false" outlineLevel="0" collapsed="false">
      <c r="D5729" s="240" t="n">
        <v>5729</v>
      </c>
    </row>
    <row r="5730" customFormat="false" ht="15.75" hidden="false" customHeight="false" outlineLevel="0" collapsed="false">
      <c r="D5730" s="240" t="n">
        <v>5730</v>
      </c>
    </row>
    <row r="5731" customFormat="false" ht="15.75" hidden="false" customHeight="false" outlineLevel="0" collapsed="false">
      <c r="D5731" s="240" t="n">
        <v>5731</v>
      </c>
    </row>
    <row r="5732" customFormat="false" ht="15.75" hidden="false" customHeight="false" outlineLevel="0" collapsed="false">
      <c r="D5732" s="240" t="n">
        <v>5732</v>
      </c>
    </row>
    <row r="5733" customFormat="false" ht="15.75" hidden="false" customHeight="false" outlineLevel="0" collapsed="false">
      <c r="D5733" s="240" t="n">
        <v>5733</v>
      </c>
    </row>
    <row r="5734" customFormat="false" ht="15.75" hidden="false" customHeight="false" outlineLevel="0" collapsed="false">
      <c r="D5734" s="240" t="n">
        <v>5734</v>
      </c>
    </row>
    <row r="5735" customFormat="false" ht="15.75" hidden="false" customHeight="false" outlineLevel="0" collapsed="false">
      <c r="D5735" s="240" t="n">
        <v>5735</v>
      </c>
    </row>
    <row r="5736" customFormat="false" ht="15.75" hidden="false" customHeight="false" outlineLevel="0" collapsed="false">
      <c r="D5736" s="240" t="n">
        <v>5736</v>
      </c>
    </row>
    <row r="5737" customFormat="false" ht="15.75" hidden="false" customHeight="false" outlineLevel="0" collapsed="false">
      <c r="D5737" s="240" t="n">
        <v>5737</v>
      </c>
    </row>
    <row r="5738" customFormat="false" ht="15.75" hidden="false" customHeight="false" outlineLevel="0" collapsed="false">
      <c r="D5738" s="240" t="n">
        <v>5738</v>
      </c>
    </row>
    <row r="5739" customFormat="false" ht="15.75" hidden="false" customHeight="false" outlineLevel="0" collapsed="false">
      <c r="D5739" s="240" t="n">
        <v>5739</v>
      </c>
    </row>
    <row r="5740" customFormat="false" ht="15.75" hidden="false" customHeight="false" outlineLevel="0" collapsed="false">
      <c r="D5740" s="240" t="n">
        <v>5740</v>
      </c>
    </row>
    <row r="5741" customFormat="false" ht="15.75" hidden="false" customHeight="false" outlineLevel="0" collapsed="false">
      <c r="D5741" s="240" t="n">
        <v>5741</v>
      </c>
    </row>
    <row r="5742" customFormat="false" ht="15.75" hidden="false" customHeight="false" outlineLevel="0" collapsed="false">
      <c r="D5742" s="240" t="n">
        <v>5742</v>
      </c>
    </row>
    <row r="5743" customFormat="false" ht="15.75" hidden="false" customHeight="false" outlineLevel="0" collapsed="false">
      <c r="D5743" s="240" t="n">
        <v>5743</v>
      </c>
    </row>
    <row r="5744" customFormat="false" ht="15.75" hidden="false" customHeight="false" outlineLevel="0" collapsed="false">
      <c r="D5744" s="240" t="n">
        <v>5744</v>
      </c>
    </row>
    <row r="5745" customFormat="false" ht="15.75" hidden="false" customHeight="false" outlineLevel="0" collapsed="false">
      <c r="D5745" s="240" t="n">
        <v>5745</v>
      </c>
    </row>
    <row r="5746" customFormat="false" ht="15.75" hidden="false" customHeight="false" outlineLevel="0" collapsed="false">
      <c r="D5746" s="240" t="n">
        <v>5746</v>
      </c>
    </row>
    <row r="5747" customFormat="false" ht="15.75" hidden="false" customHeight="false" outlineLevel="0" collapsed="false">
      <c r="D5747" s="240" t="n">
        <v>5747</v>
      </c>
    </row>
    <row r="5748" customFormat="false" ht="15.75" hidden="false" customHeight="false" outlineLevel="0" collapsed="false">
      <c r="D5748" s="240" t="n">
        <v>5748</v>
      </c>
    </row>
    <row r="5749" customFormat="false" ht="15.75" hidden="false" customHeight="false" outlineLevel="0" collapsed="false">
      <c r="D5749" s="240" t="n">
        <v>5749</v>
      </c>
    </row>
    <row r="5750" customFormat="false" ht="15.75" hidden="false" customHeight="false" outlineLevel="0" collapsed="false">
      <c r="D5750" s="240" t="n">
        <v>5750</v>
      </c>
    </row>
    <row r="5751" customFormat="false" ht="15.75" hidden="false" customHeight="false" outlineLevel="0" collapsed="false">
      <c r="D5751" s="240" t="n">
        <v>5751</v>
      </c>
    </row>
    <row r="5752" customFormat="false" ht="15.75" hidden="false" customHeight="false" outlineLevel="0" collapsed="false">
      <c r="D5752" s="240" t="n">
        <v>5752</v>
      </c>
    </row>
    <row r="5753" customFormat="false" ht="15.75" hidden="false" customHeight="false" outlineLevel="0" collapsed="false">
      <c r="D5753" s="240" t="n">
        <v>5753</v>
      </c>
    </row>
    <row r="5754" customFormat="false" ht="15.75" hidden="false" customHeight="false" outlineLevel="0" collapsed="false">
      <c r="D5754" s="240" t="n">
        <v>5754</v>
      </c>
    </row>
    <row r="5755" customFormat="false" ht="15.75" hidden="false" customHeight="false" outlineLevel="0" collapsed="false">
      <c r="D5755" s="240" t="n">
        <v>5755</v>
      </c>
    </row>
    <row r="5756" customFormat="false" ht="15.75" hidden="false" customHeight="false" outlineLevel="0" collapsed="false">
      <c r="D5756" s="240" t="n">
        <v>5756</v>
      </c>
    </row>
    <row r="5757" customFormat="false" ht="15.75" hidden="false" customHeight="false" outlineLevel="0" collapsed="false">
      <c r="D5757" s="240" t="n">
        <v>5757</v>
      </c>
    </row>
    <row r="5758" customFormat="false" ht="15.75" hidden="false" customHeight="false" outlineLevel="0" collapsed="false">
      <c r="D5758" s="240" t="n">
        <v>5758</v>
      </c>
    </row>
    <row r="5759" customFormat="false" ht="15.75" hidden="false" customHeight="false" outlineLevel="0" collapsed="false">
      <c r="D5759" s="240" t="n">
        <v>5759</v>
      </c>
    </row>
    <row r="5760" customFormat="false" ht="15.75" hidden="false" customHeight="false" outlineLevel="0" collapsed="false">
      <c r="D5760" s="240" t="n">
        <v>5760</v>
      </c>
    </row>
    <row r="5761" customFormat="false" ht="15.75" hidden="false" customHeight="false" outlineLevel="0" collapsed="false">
      <c r="D5761" s="240" t="n">
        <v>5761</v>
      </c>
    </row>
    <row r="5762" customFormat="false" ht="15.75" hidden="false" customHeight="false" outlineLevel="0" collapsed="false">
      <c r="D5762" s="240" t="n">
        <v>5762</v>
      </c>
    </row>
    <row r="5763" customFormat="false" ht="15.75" hidden="false" customHeight="false" outlineLevel="0" collapsed="false">
      <c r="D5763" s="240" t="n">
        <v>5763</v>
      </c>
    </row>
    <row r="5764" customFormat="false" ht="15.75" hidden="false" customHeight="false" outlineLevel="0" collapsed="false">
      <c r="D5764" s="240" t="n">
        <v>5764</v>
      </c>
    </row>
    <row r="5765" customFormat="false" ht="15.75" hidden="false" customHeight="false" outlineLevel="0" collapsed="false">
      <c r="D5765" s="240" t="n">
        <v>5765</v>
      </c>
    </row>
    <row r="5766" customFormat="false" ht="15.75" hidden="false" customHeight="false" outlineLevel="0" collapsed="false">
      <c r="D5766" s="240" t="n">
        <v>5766</v>
      </c>
    </row>
    <row r="5767" customFormat="false" ht="15.75" hidden="false" customHeight="false" outlineLevel="0" collapsed="false">
      <c r="D5767" s="240" t="n">
        <v>5767</v>
      </c>
    </row>
    <row r="5768" customFormat="false" ht="15.75" hidden="false" customHeight="false" outlineLevel="0" collapsed="false">
      <c r="D5768" s="240" t="n">
        <v>5768</v>
      </c>
    </row>
    <row r="5769" customFormat="false" ht="15.75" hidden="false" customHeight="false" outlineLevel="0" collapsed="false">
      <c r="D5769" s="240" t="n">
        <v>5769</v>
      </c>
    </row>
    <row r="5770" customFormat="false" ht="15.75" hidden="false" customHeight="false" outlineLevel="0" collapsed="false">
      <c r="D5770" s="240" t="n">
        <v>5770</v>
      </c>
    </row>
    <row r="5771" customFormat="false" ht="15.75" hidden="false" customHeight="false" outlineLevel="0" collapsed="false">
      <c r="D5771" s="240" t="n">
        <v>5771</v>
      </c>
    </row>
    <row r="5772" customFormat="false" ht="15.75" hidden="false" customHeight="false" outlineLevel="0" collapsed="false">
      <c r="D5772" s="240" t="n">
        <v>5772</v>
      </c>
    </row>
    <row r="5773" customFormat="false" ht="15.75" hidden="false" customHeight="false" outlineLevel="0" collapsed="false">
      <c r="D5773" s="240" t="n">
        <v>5773</v>
      </c>
    </row>
    <row r="5774" customFormat="false" ht="15.75" hidden="false" customHeight="false" outlineLevel="0" collapsed="false">
      <c r="D5774" s="240" t="n">
        <v>5774</v>
      </c>
    </row>
    <row r="5775" customFormat="false" ht="15.75" hidden="false" customHeight="false" outlineLevel="0" collapsed="false">
      <c r="D5775" s="240" t="n">
        <v>5775</v>
      </c>
    </row>
    <row r="5776" customFormat="false" ht="15.75" hidden="false" customHeight="false" outlineLevel="0" collapsed="false">
      <c r="D5776" s="240" t="n">
        <v>5776</v>
      </c>
    </row>
    <row r="5777" customFormat="false" ht="15.75" hidden="false" customHeight="false" outlineLevel="0" collapsed="false">
      <c r="D5777" s="240" t="n">
        <v>5777</v>
      </c>
    </row>
    <row r="5778" customFormat="false" ht="15.75" hidden="false" customHeight="false" outlineLevel="0" collapsed="false">
      <c r="D5778" s="240" t="n">
        <v>5778</v>
      </c>
    </row>
    <row r="5779" customFormat="false" ht="15.75" hidden="false" customHeight="false" outlineLevel="0" collapsed="false">
      <c r="D5779" s="240" t="n">
        <v>5779</v>
      </c>
    </row>
    <row r="5780" customFormat="false" ht="15.75" hidden="false" customHeight="false" outlineLevel="0" collapsed="false">
      <c r="D5780" s="240" t="n">
        <v>5780</v>
      </c>
    </row>
    <row r="5781" customFormat="false" ht="15.75" hidden="false" customHeight="false" outlineLevel="0" collapsed="false">
      <c r="D5781" s="240" t="n">
        <v>5781</v>
      </c>
    </row>
    <row r="5782" customFormat="false" ht="15.75" hidden="false" customHeight="false" outlineLevel="0" collapsed="false">
      <c r="D5782" s="240" t="n">
        <v>5782</v>
      </c>
    </row>
    <row r="5783" customFormat="false" ht="15.75" hidden="false" customHeight="false" outlineLevel="0" collapsed="false">
      <c r="D5783" s="240" t="n">
        <v>5783</v>
      </c>
    </row>
    <row r="5784" customFormat="false" ht="15.75" hidden="false" customHeight="false" outlineLevel="0" collapsed="false">
      <c r="D5784" s="240" t="n">
        <v>5784</v>
      </c>
    </row>
    <row r="5785" customFormat="false" ht="15.75" hidden="false" customHeight="false" outlineLevel="0" collapsed="false">
      <c r="D5785" s="240" t="n">
        <v>5785</v>
      </c>
    </row>
    <row r="5786" customFormat="false" ht="15.75" hidden="false" customHeight="false" outlineLevel="0" collapsed="false">
      <c r="D5786" s="240" t="n">
        <v>5786</v>
      </c>
    </row>
    <row r="5787" customFormat="false" ht="15.75" hidden="false" customHeight="false" outlineLevel="0" collapsed="false">
      <c r="D5787" s="240" t="n">
        <v>5787</v>
      </c>
    </row>
    <row r="5788" customFormat="false" ht="15.75" hidden="false" customHeight="false" outlineLevel="0" collapsed="false">
      <c r="D5788" s="240" t="n">
        <v>5788</v>
      </c>
    </row>
    <row r="5789" customFormat="false" ht="15.75" hidden="false" customHeight="false" outlineLevel="0" collapsed="false">
      <c r="D5789" s="240" t="n">
        <v>5789</v>
      </c>
    </row>
    <row r="5790" customFormat="false" ht="15.75" hidden="false" customHeight="false" outlineLevel="0" collapsed="false">
      <c r="D5790" s="240" t="n">
        <v>5790</v>
      </c>
    </row>
    <row r="5791" customFormat="false" ht="15.75" hidden="false" customHeight="false" outlineLevel="0" collapsed="false">
      <c r="D5791" s="240" t="n">
        <v>5791</v>
      </c>
    </row>
    <row r="5792" customFormat="false" ht="15.75" hidden="false" customHeight="false" outlineLevel="0" collapsed="false">
      <c r="D5792" s="240" t="n">
        <v>5792</v>
      </c>
    </row>
    <row r="5793" customFormat="false" ht="15.75" hidden="false" customHeight="false" outlineLevel="0" collapsed="false">
      <c r="D5793" s="240" t="n">
        <v>5793</v>
      </c>
    </row>
    <row r="5794" customFormat="false" ht="15.75" hidden="false" customHeight="false" outlineLevel="0" collapsed="false">
      <c r="D5794" s="240" t="n">
        <v>5794</v>
      </c>
    </row>
    <row r="5795" customFormat="false" ht="15.75" hidden="false" customHeight="false" outlineLevel="0" collapsed="false">
      <c r="D5795" s="240" t="n">
        <v>5795</v>
      </c>
    </row>
    <row r="5796" customFormat="false" ht="15.75" hidden="false" customHeight="false" outlineLevel="0" collapsed="false">
      <c r="D5796" s="240" t="n">
        <v>5796</v>
      </c>
    </row>
    <row r="5797" customFormat="false" ht="15.75" hidden="false" customHeight="false" outlineLevel="0" collapsed="false">
      <c r="D5797" s="240" t="n">
        <v>5797</v>
      </c>
    </row>
    <row r="5798" customFormat="false" ht="15.75" hidden="false" customHeight="false" outlineLevel="0" collapsed="false">
      <c r="D5798" s="240" t="n">
        <v>5798</v>
      </c>
    </row>
    <row r="5799" customFormat="false" ht="15.75" hidden="false" customHeight="false" outlineLevel="0" collapsed="false">
      <c r="D5799" s="240" t="n">
        <v>5799</v>
      </c>
    </row>
    <row r="5800" customFormat="false" ht="15.75" hidden="false" customHeight="false" outlineLevel="0" collapsed="false">
      <c r="D5800" s="240" t="n">
        <v>5800</v>
      </c>
    </row>
    <row r="5801" customFormat="false" ht="15.75" hidden="false" customHeight="false" outlineLevel="0" collapsed="false">
      <c r="D5801" s="240" t="n">
        <v>5801</v>
      </c>
    </row>
    <row r="5802" customFormat="false" ht="15.75" hidden="false" customHeight="false" outlineLevel="0" collapsed="false">
      <c r="D5802" s="240" t="n">
        <v>5802</v>
      </c>
    </row>
    <row r="5803" customFormat="false" ht="15.75" hidden="false" customHeight="false" outlineLevel="0" collapsed="false">
      <c r="D5803" s="240" t="n">
        <v>5803</v>
      </c>
    </row>
    <row r="5804" customFormat="false" ht="15.75" hidden="false" customHeight="false" outlineLevel="0" collapsed="false">
      <c r="D5804" s="240" t="n">
        <v>5804</v>
      </c>
    </row>
    <row r="5805" customFormat="false" ht="15.75" hidden="false" customHeight="false" outlineLevel="0" collapsed="false">
      <c r="D5805" s="240" t="n">
        <v>5805</v>
      </c>
    </row>
    <row r="5806" customFormat="false" ht="15.75" hidden="false" customHeight="false" outlineLevel="0" collapsed="false">
      <c r="D5806" s="240" t="n">
        <v>5806</v>
      </c>
    </row>
    <row r="5807" customFormat="false" ht="15.75" hidden="false" customHeight="false" outlineLevel="0" collapsed="false">
      <c r="D5807" s="240" t="n">
        <v>5807</v>
      </c>
    </row>
    <row r="5808" customFormat="false" ht="15.75" hidden="false" customHeight="false" outlineLevel="0" collapsed="false">
      <c r="D5808" s="240" t="n">
        <v>5808</v>
      </c>
    </row>
    <row r="5809" customFormat="false" ht="15.75" hidden="false" customHeight="false" outlineLevel="0" collapsed="false">
      <c r="D5809" s="240" t="n">
        <v>5809</v>
      </c>
    </row>
    <row r="5810" customFormat="false" ht="15.75" hidden="false" customHeight="false" outlineLevel="0" collapsed="false">
      <c r="D5810" s="240" t="n">
        <v>5810</v>
      </c>
    </row>
    <row r="5811" customFormat="false" ht="15.75" hidden="false" customHeight="false" outlineLevel="0" collapsed="false">
      <c r="D5811" s="240" t="n">
        <v>5811</v>
      </c>
    </row>
    <row r="5812" customFormat="false" ht="15.75" hidden="false" customHeight="false" outlineLevel="0" collapsed="false">
      <c r="D5812" s="240" t="n">
        <v>5812</v>
      </c>
    </row>
    <row r="5813" customFormat="false" ht="15.75" hidden="false" customHeight="false" outlineLevel="0" collapsed="false">
      <c r="D5813" s="240" t="n">
        <v>5813</v>
      </c>
    </row>
    <row r="5814" customFormat="false" ht="15.75" hidden="false" customHeight="false" outlineLevel="0" collapsed="false">
      <c r="D5814" s="240" t="n">
        <v>5814</v>
      </c>
    </row>
    <row r="5815" customFormat="false" ht="15.75" hidden="false" customHeight="false" outlineLevel="0" collapsed="false">
      <c r="D5815" s="240" t="n">
        <v>5815</v>
      </c>
    </row>
    <row r="5816" customFormat="false" ht="15.75" hidden="false" customHeight="false" outlineLevel="0" collapsed="false">
      <c r="D5816" s="240" t="n">
        <v>5816</v>
      </c>
    </row>
    <row r="5817" customFormat="false" ht="15.75" hidden="false" customHeight="false" outlineLevel="0" collapsed="false">
      <c r="D5817" s="240" t="n">
        <v>5817</v>
      </c>
    </row>
    <row r="5818" customFormat="false" ht="15.75" hidden="false" customHeight="false" outlineLevel="0" collapsed="false">
      <c r="D5818" s="240" t="n">
        <v>5818</v>
      </c>
    </row>
    <row r="5819" customFormat="false" ht="15.75" hidden="false" customHeight="false" outlineLevel="0" collapsed="false">
      <c r="D5819" s="240" t="n">
        <v>5819</v>
      </c>
    </row>
    <row r="5820" customFormat="false" ht="15.75" hidden="false" customHeight="false" outlineLevel="0" collapsed="false">
      <c r="D5820" s="240" t="n">
        <v>5820</v>
      </c>
    </row>
    <row r="5821" customFormat="false" ht="15.75" hidden="false" customHeight="false" outlineLevel="0" collapsed="false">
      <c r="D5821" s="240" t="n">
        <v>5821</v>
      </c>
    </row>
    <row r="5822" customFormat="false" ht="15.75" hidden="false" customHeight="false" outlineLevel="0" collapsed="false">
      <c r="D5822" s="240" t="n">
        <v>5822</v>
      </c>
    </row>
    <row r="5823" customFormat="false" ht="15.75" hidden="false" customHeight="false" outlineLevel="0" collapsed="false">
      <c r="D5823" s="240" t="n">
        <v>5823</v>
      </c>
    </row>
    <row r="5824" customFormat="false" ht="15.75" hidden="false" customHeight="false" outlineLevel="0" collapsed="false">
      <c r="D5824" s="240" t="n">
        <v>5824</v>
      </c>
    </row>
    <row r="5825" customFormat="false" ht="15.75" hidden="false" customHeight="false" outlineLevel="0" collapsed="false">
      <c r="D5825" s="240" t="n">
        <v>5825</v>
      </c>
    </row>
    <row r="5826" customFormat="false" ht="15.75" hidden="false" customHeight="false" outlineLevel="0" collapsed="false">
      <c r="D5826" s="240" t="n">
        <v>5826</v>
      </c>
    </row>
    <row r="5827" customFormat="false" ht="15.75" hidden="false" customHeight="false" outlineLevel="0" collapsed="false">
      <c r="D5827" s="240" t="n">
        <v>5827</v>
      </c>
    </row>
    <row r="5828" customFormat="false" ht="15.75" hidden="false" customHeight="false" outlineLevel="0" collapsed="false">
      <c r="D5828" s="240" t="n">
        <v>5828</v>
      </c>
    </row>
    <row r="5829" customFormat="false" ht="15.75" hidden="false" customHeight="false" outlineLevel="0" collapsed="false">
      <c r="D5829" s="240" t="n">
        <v>5829</v>
      </c>
    </row>
    <row r="5830" customFormat="false" ht="15.75" hidden="false" customHeight="false" outlineLevel="0" collapsed="false">
      <c r="D5830" s="240" t="n">
        <v>5830</v>
      </c>
    </row>
    <row r="5831" customFormat="false" ht="15.75" hidden="false" customHeight="false" outlineLevel="0" collapsed="false">
      <c r="D5831" s="240" t="n">
        <v>5831</v>
      </c>
    </row>
    <row r="5832" customFormat="false" ht="15.75" hidden="false" customHeight="false" outlineLevel="0" collapsed="false">
      <c r="D5832" s="240" t="n">
        <v>5832</v>
      </c>
    </row>
    <row r="5833" customFormat="false" ht="15.75" hidden="false" customHeight="false" outlineLevel="0" collapsed="false">
      <c r="D5833" s="240" t="n">
        <v>5833</v>
      </c>
    </row>
    <row r="5834" customFormat="false" ht="15.75" hidden="false" customHeight="false" outlineLevel="0" collapsed="false">
      <c r="D5834" s="240" t="n">
        <v>5834</v>
      </c>
    </row>
    <row r="5835" customFormat="false" ht="15.75" hidden="false" customHeight="false" outlineLevel="0" collapsed="false">
      <c r="D5835" s="240" t="n">
        <v>5835</v>
      </c>
    </row>
    <row r="5836" customFormat="false" ht="15.75" hidden="false" customHeight="false" outlineLevel="0" collapsed="false">
      <c r="D5836" s="240" t="n">
        <v>5836</v>
      </c>
    </row>
    <row r="5837" customFormat="false" ht="15.75" hidden="false" customHeight="false" outlineLevel="0" collapsed="false">
      <c r="D5837" s="240" t="n">
        <v>5837</v>
      </c>
    </row>
    <row r="5838" customFormat="false" ht="15.75" hidden="false" customHeight="false" outlineLevel="0" collapsed="false">
      <c r="D5838" s="240" t="n">
        <v>5838</v>
      </c>
    </row>
    <row r="5839" customFormat="false" ht="15.75" hidden="false" customHeight="false" outlineLevel="0" collapsed="false">
      <c r="D5839" s="240" t="n">
        <v>5839</v>
      </c>
    </row>
    <row r="5840" customFormat="false" ht="15.75" hidden="false" customHeight="false" outlineLevel="0" collapsed="false">
      <c r="D5840" s="240" t="n">
        <v>5840</v>
      </c>
    </row>
    <row r="5841" customFormat="false" ht="15.75" hidden="false" customHeight="false" outlineLevel="0" collapsed="false">
      <c r="D5841" s="240" t="n">
        <v>5841</v>
      </c>
    </row>
    <row r="5842" customFormat="false" ht="15.75" hidden="false" customHeight="false" outlineLevel="0" collapsed="false">
      <c r="D5842" s="240" t="n">
        <v>5842</v>
      </c>
    </row>
    <row r="5843" customFormat="false" ht="15.75" hidden="false" customHeight="false" outlineLevel="0" collapsed="false">
      <c r="D5843" s="240" t="n">
        <v>5843</v>
      </c>
    </row>
    <row r="5844" customFormat="false" ht="15.75" hidden="false" customHeight="false" outlineLevel="0" collapsed="false">
      <c r="D5844" s="240" t="n">
        <v>5844</v>
      </c>
    </row>
    <row r="5845" customFormat="false" ht="15.75" hidden="false" customHeight="false" outlineLevel="0" collapsed="false">
      <c r="D5845" s="240" t="n">
        <v>5845</v>
      </c>
    </row>
    <row r="5846" customFormat="false" ht="15.75" hidden="false" customHeight="false" outlineLevel="0" collapsed="false">
      <c r="D5846" s="240" t="n">
        <v>5846</v>
      </c>
    </row>
    <row r="5847" customFormat="false" ht="15.75" hidden="false" customHeight="false" outlineLevel="0" collapsed="false">
      <c r="D5847" s="240" t="n">
        <v>5847</v>
      </c>
    </row>
    <row r="5848" customFormat="false" ht="15.75" hidden="false" customHeight="false" outlineLevel="0" collapsed="false">
      <c r="D5848" s="240" t="n">
        <v>5848</v>
      </c>
    </row>
    <row r="5849" customFormat="false" ht="15.75" hidden="false" customHeight="false" outlineLevel="0" collapsed="false">
      <c r="D5849" s="240" t="n">
        <v>5849</v>
      </c>
    </row>
    <row r="5850" customFormat="false" ht="15.75" hidden="false" customHeight="false" outlineLevel="0" collapsed="false">
      <c r="D5850" s="240" t="n">
        <v>5850</v>
      </c>
    </row>
    <row r="5851" customFormat="false" ht="15.75" hidden="false" customHeight="false" outlineLevel="0" collapsed="false">
      <c r="D5851" s="240" t="n">
        <v>5851</v>
      </c>
    </row>
    <row r="5852" customFormat="false" ht="15.75" hidden="false" customHeight="false" outlineLevel="0" collapsed="false">
      <c r="D5852" s="240" t="n">
        <v>5852</v>
      </c>
    </row>
    <row r="5853" customFormat="false" ht="15.75" hidden="false" customHeight="false" outlineLevel="0" collapsed="false">
      <c r="D5853" s="240" t="n">
        <v>5853</v>
      </c>
    </row>
    <row r="5854" customFormat="false" ht="15.75" hidden="false" customHeight="false" outlineLevel="0" collapsed="false">
      <c r="D5854" s="240" t="n">
        <v>5854</v>
      </c>
    </row>
    <row r="5855" customFormat="false" ht="15.75" hidden="false" customHeight="false" outlineLevel="0" collapsed="false">
      <c r="D5855" s="240" t="n">
        <v>5855</v>
      </c>
    </row>
    <row r="5856" customFormat="false" ht="15.75" hidden="false" customHeight="false" outlineLevel="0" collapsed="false">
      <c r="D5856" s="240" t="n">
        <v>5856</v>
      </c>
    </row>
    <row r="5857" customFormat="false" ht="15.75" hidden="false" customHeight="false" outlineLevel="0" collapsed="false">
      <c r="D5857" s="240" t="n">
        <v>5857</v>
      </c>
    </row>
    <row r="5858" customFormat="false" ht="15.75" hidden="false" customHeight="false" outlineLevel="0" collapsed="false">
      <c r="D5858" s="240" t="n">
        <v>5858</v>
      </c>
    </row>
    <row r="5859" customFormat="false" ht="15.75" hidden="false" customHeight="false" outlineLevel="0" collapsed="false">
      <c r="D5859" s="240" t="n">
        <v>5859</v>
      </c>
    </row>
    <row r="5860" customFormat="false" ht="15.75" hidden="false" customHeight="false" outlineLevel="0" collapsed="false">
      <c r="D5860" s="240" t="n">
        <v>5860</v>
      </c>
    </row>
    <row r="5861" customFormat="false" ht="15.75" hidden="false" customHeight="false" outlineLevel="0" collapsed="false">
      <c r="D5861" s="240" t="n">
        <v>5861</v>
      </c>
    </row>
    <row r="5862" customFormat="false" ht="15.75" hidden="false" customHeight="false" outlineLevel="0" collapsed="false">
      <c r="D5862" s="240" t="n">
        <v>5862</v>
      </c>
    </row>
    <row r="5863" customFormat="false" ht="15.75" hidden="false" customHeight="false" outlineLevel="0" collapsed="false">
      <c r="D5863" s="240" t="n">
        <v>5863</v>
      </c>
    </row>
    <row r="5864" customFormat="false" ht="15.75" hidden="false" customHeight="false" outlineLevel="0" collapsed="false">
      <c r="D5864" s="240" t="n">
        <v>5864</v>
      </c>
    </row>
    <row r="5865" customFormat="false" ht="15.75" hidden="false" customHeight="false" outlineLevel="0" collapsed="false">
      <c r="D5865" s="240" t="n">
        <v>5865</v>
      </c>
    </row>
    <row r="5866" customFormat="false" ht="15.75" hidden="false" customHeight="false" outlineLevel="0" collapsed="false">
      <c r="D5866" s="240" t="n">
        <v>5866</v>
      </c>
    </row>
    <row r="5867" customFormat="false" ht="15.75" hidden="false" customHeight="false" outlineLevel="0" collapsed="false">
      <c r="D5867" s="240" t="n">
        <v>5867</v>
      </c>
    </row>
    <row r="5868" customFormat="false" ht="15.75" hidden="false" customHeight="false" outlineLevel="0" collapsed="false">
      <c r="D5868" s="240" t="n">
        <v>5868</v>
      </c>
    </row>
    <row r="5869" customFormat="false" ht="15.75" hidden="false" customHeight="false" outlineLevel="0" collapsed="false">
      <c r="D5869" s="240" t="n">
        <v>5869</v>
      </c>
    </row>
    <row r="5870" customFormat="false" ht="15.75" hidden="false" customHeight="false" outlineLevel="0" collapsed="false">
      <c r="D5870" s="240" t="n">
        <v>5870</v>
      </c>
    </row>
    <row r="5871" customFormat="false" ht="15.75" hidden="false" customHeight="false" outlineLevel="0" collapsed="false">
      <c r="D5871" s="240" t="n">
        <v>5871</v>
      </c>
    </row>
    <row r="5872" customFormat="false" ht="15.75" hidden="false" customHeight="false" outlineLevel="0" collapsed="false">
      <c r="D5872" s="240" t="n">
        <v>5872</v>
      </c>
    </row>
    <row r="5873" customFormat="false" ht="15.75" hidden="false" customHeight="false" outlineLevel="0" collapsed="false">
      <c r="D5873" s="240" t="n">
        <v>5873</v>
      </c>
    </row>
    <row r="5874" customFormat="false" ht="15.75" hidden="false" customHeight="false" outlineLevel="0" collapsed="false">
      <c r="D5874" s="240" t="n">
        <v>5874</v>
      </c>
    </row>
    <row r="5875" customFormat="false" ht="15.75" hidden="false" customHeight="false" outlineLevel="0" collapsed="false">
      <c r="D5875" s="240" t="n">
        <v>5875</v>
      </c>
    </row>
    <row r="5876" customFormat="false" ht="15.75" hidden="false" customHeight="false" outlineLevel="0" collapsed="false">
      <c r="D5876" s="240" t="n">
        <v>5876</v>
      </c>
    </row>
    <row r="5877" customFormat="false" ht="15.75" hidden="false" customHeight="false" outlineLevel="0" collapsed="false">
      <c r="D5877" s="240" t="n">
        <v>5877</v>
      </c>
    </row>
    <row r="5878" customFormat="false" ht="15.75" hidden="false" customHeight="false" outlineLevel="0" collapsed="false">
      <c r="D5878" s="240" t="n">
        <v>5878</v>
      </c>
    </row>
    <row r="5879" customFormat="false" ht="15.75" hidden="false" customHeight="false" outlineLevel="0" collapsed="false">
      <c r="D5879" s="240" t="n">
        <v>5879</v>
      </c>
    </row>
    <row r="5880" customFormat="false" ht="15.75" hidden="false" customHeight="false" outlineLevel="0" collapsed="false">
      <c r="D5880" s="240" t="n">
        <v>5880</v>
      </c>
    </row>
    <row r="5881" customFormat="false" ht="15.75" hidden="false" customHeight="false" outlineLevel="0" collapsed="false">
      <c r="D5881" s="240" t="n">
        <v>5881</v>
      </c>
    </row>
    <row r="5882" customFormat="false" ht="15.75" hidden="false" customHeight="false" outlineLevel="0" collapsed="false">
      <c r="D5882" s="240" t="n">
        <v>5882</v>
      </c>
    </row>
    <row r="5883" customFormat="false" ht="15.75" hidden="false" customHeight="false" outlineLevel="0" collapsed="false">
      <c r="D5883" s="240" t="n">
        <v>5883</v>
      </c>
    </row>
    <row r="5884" customFormat="false" ht="15.75" hidden="false" customHeight="false" outlineLevel="0" collapsed="false">
      <c r="D5884" s="240" t="n">
        <v>5884</v>
      </c>
    </row>
    <row r="5885" customFormat="false" ht="15.75" hidden="false" customHeight="false" outlineLevel="0" collapsed="false">
      <c r="D5885" s="240" t="n">
        <v>5885</v>
      </c>
    </row>
    <row r="5886" customFormat="false" ht="15.75" hidden="false" customHeight="false" outlineLevel="0" collapsed="false">
      <c r="D5886" s="240" t="n">
        <v>5886</v>
      </c>
    </row>
    <row r="5887" customFormat="false" ht="15.75" hidden="false" customHeight="false" outlineLevel="0" collapsed="false">
      <c r="D5887" s="240" t="n">
        <v>5887</v>
      </c>
    </row>
    <row r="5888" customFormat="false" ht="15.75" hidden="false" customHeight="false" outlineLevel="0" collapsed="false">
      <c r="D5888" s="240" t="n">
        <v>5888</v>
      </c>
    </row>
    <row r="5889" customFormat="false" ht="15.75" hidden="false" customHeight="false" outlineLevel="0" collapsed="false">
      <c r="D5889" s="240" t="n">
        <v>5889</v>
      </c>
    </row>
    <row r="5890" customFormat="false" ht="15.75" hidden="false" customHeight="false" outlineLevel="0" collapsed="false">
      <c r="D5890" s="240" t="n">
        <v>5890</v>
      </c>
    </row>
    <row r="5891" customFormat="false" ht="15.75" hidden="false" customHeight="false" outlineLevel="0" collapsed="false">
      <c r="D5891" s="240" t="n">
        <v>5891</v>
      </c>
    </row>
    <row r="5892" customFormat="false" ht="15.75" hidden="false" customHeight="false" outlineLevel="0" collapsed="false">
      <c r="D5892" s="240" t="n">
        <v>5892</v>
      </c>
    </row>
    <row r="5893" customFormat="false" ht="15.75" hidden="false" customHeight="false" outlineLevel="0" collapsed="false">
      <c r="D5893" s="240" t="n">
        <v>5893</v>
      </c>
    </row>
    <row r="5894" customFormat="false" ht="15.75" hidden="false" customHeight="false" outlineLevel="0" collapsed="false">
      <c r="D5894" s="240" t="n">
        <v>5894</v>
      </c>
    </row>
    <row r="5895" customFormat="false" ht="15.75" hidden="false" customHeight="false" outlineLevel="0" collapsed="false">
      <c r="D5895" s="240" t="n">
        <v>5895</v>
      </c>
    </row>
    <row r="5896" customFormat="false" ht="15.75" hidden="false" customHeight="false" outlineLevel="0" collapsed="false">
      <c r="D5896" s="240" t="n">
        <v>5896</v>
      </c>
    </row>
    <row r="5897" customFormat="false" ht="15.75" hidden="false" customHeight="false" outlineLevel="0" collapsed="false">
      <c r="D5897" s="240" t="n">
        <v>5897</v>
      </c>
    </row>
    <row r="5898" customFormat="false" ht="15.75" hidden="false" customHeight="false" outlineLevel="0" collapsed="false">
      <c r="D5898" s="240" t="n">
        <v>5898</v>
      </c>
    </row>
    <row r="5899" customFormat="false" ht="15.75" hidden="false" customHeight="false" outlineLevel="0" collapsed="false">
      <c r="D5899" s="240" t="n">
        <v>5899</v>
      </c>
    </row>
    <row r="5900" customFormat="false" ht="15.75" hidden="false" customHeight="false" outlineLevel="0" collapsed="false">
      <c r="D5900" s="240" t="n">
        <v>5900</v>
      </c>
    </row>
    <row r="5901" customFormat="false" ht="15.75" hidden="false" customHeight="false" outlineLevel="0" collapsed="false">
      <c r="D5901" s="240" t="n">
        <v>5901</v>
      </c>
    </row>
    <row r="5902" customFormat="false" ht="15.75" hidden="false" customHeight="false" outlineLevel="0" collapsed="false">
      <c r="D5902" s="240" t="n">
        <v>5902</v>
      </c>
    </row>
    <row r="5903" customFormat="false" ht="15.75" hidden="false" customHeight="false" outlineLevel="0" collapsed="false">
      <c r="D5903" s="240" t="n">
        <v>5903</v>
      </c>
    </row>
    <row r="5904" customFormat="false" ht="15.75" hidden="false" customHeight="false" outlineLevel="0" collapsed="false">
      <c r="D5904" s="240" t="n">
        <v>5904</v>
      </c>
    </row>
    <row r="5905" customFormat="false" ht="15.75" hidden="false" customHeight="false" outlineLevel="0" collapsed="false">
      <c r="D5905" s="240" t="n">
        <v>5905</v>
      </c>
    </row>
    <row r="5906" customFormat="false" ht="15.75" hidden="false" customHeight="false" outlineLevel="0" collapsed="false">
      <c r="D5906" s="240" t="n">
        <v>5906</v>
      </c>
    </row>
    <row r="5907" customFormat="false" ht="15.75" hidden="false" customHeight="false" outlineLevel="0" collapsed="false">
      <c r="D5907" s="240" t="n">
        <v>5907</v>
      </c>
    </row>
    <row r="5908" customFormat="false" ht="15.75" hidden="false" customHeight="false" outlineLevel="0" collapsed="false">
      <c r="D5908" s="240" t="n">
        <v>5908</v>
      </c>
    </row>
    <row r="5909" customFormat="false" ht="15.75" hidden="false" customHeight="false" outlineLevel="0" collapsed="false">
      <c r="D5909" s="240" t="n">
        <v>5909</v>
      </c>
    </row>
    <row r="5910" customFormat="false" ht="15.75" hidden="false" customHeight="false" outlineLevel="0" collapsed="false">
      <c r="D5910" s="240" t="n">
        <v>5910</v>
      </c>
    </row>
    <row r="5911" customFormat="false" ht="15.75" hidden="false" customHeight="false" outlineLevel="0" collapsed="false">
      <c r="D5911" s="240" t="n">
        <v>5911</v>
      </c>
    </row>
    <row r="5912" customFormat="false" ht="15.75" hidden="false" customHeight="false" outlineLevel="0" collapsed="false">
      <c r="D5912" s="240" t="n">
        <v>5912</v>
      </c>
    </row>
    <row r="5913" customFormat="false" ht="15.75" hidden="false" customHeight="false" outlineLevel="0" collapsed="false">
      <c r="D5913" s="240" t="n">
        <v>5913</v>
      </c>
    </row>
    <row r="5914" customFormat="false" ht="15.75" hidden="false" customHeight="false" outlineLevel="0" collapsed="false">
      <c r="D5914" s="240" t="n">
        <v>5914</v>
      </c>
    </row>
    <row r="5915" customFormat="false" ht="15.75" hidden="false" customHeight="false" outlineLevel="0" collapsed="false">
      <c r="D5915" s="240" t="n">
        <v>5915</v>
      </c>
    </row>
    <row r="5916" customFormat="false" ht="15.75" hidden="false" customHeight="false" outlineLevel="0" collapsed="false">
      <c r="D5916" s="240" t="n">
        <v>5916</v>
      </c>
    </row>
    <row r="5917" customFormat="false" ht="15.75" hidden="false" customHeight="false" outlineLevel="0" collapsed="false">
      <c r="D5917" s="240" t="n">
        <v>5917</v>
      </c>
    </row>
    <row r="5918" customFormat="false" ht="15.75" hidden="false" customHeight="false" outlineLevel="0" collapsed="false">
      <c r="D5918" s="240" t="n">
        <v>5918</v>
      </c>
    </row>
    <row r="5919" customFormat="false" ht="15.75" hidden="false" customHeight="false" outlineLevel="0" collapsed="false">
      <c r="D5919" s="240" t="n">
        <v>5919</v>
      </c>
    </row>
    <row r="5920" customFormat="false" ht="15.75" hidden="false" customHeight="false" outlineLevel="0" collapsed="false">
      <c r="D5920" s="240" t="n">
        <v>5920</v>
      </c>
    </row>
    <row r="5921" customFormat="false" ht="15.75" hidden="false" customHeight="false" outlineLevel="0" collapsed="false">
      <c r="D5921" s="240" t="n">
        <v>5921</v>
      </c>
    </row>
    <row r="5922" customFormat="false" ht="15.75" hidden="false" customHeight="false" outlineLevel="0" collapsed="false">
      <c r="D5922" s="240" t="n">
        <v>5922</v>
      </c>
    </row>
    <row r="5923" customFormat="false" ht="15.75" hidden="false" customHeight="false" outlineLevel="0" collapsed="false">
      <c r="D5923" s="240" t="n">
        <v>5923</v>
      </c>
    </row>
    <row r="5924" customFormat="false" ht="15.75" hidden="false" customHeight="false" outlineLevel="0" collapsed="false">
      <c r="D5924" s="240" t="n">
        <v>5924</v>
      </c>
    </row>
    <row r="5925" customFormat="false" ht="15.75" hidden="false" customHeight="false" outlineLevel="0" collapsed="false">
      <c r="D5925" s="240" t="n">
        <v>5925</v>
      </c>
    </row>
    <row r="5926" customFormat="false" ht="15.75" hidden="false" customHeight="false" outlineLevel="0" collapsed="false">
      <c r="D5926" s="240" t="n">
        <v>5926</v>
      </c>
    </row>
    <row r="5927" customFormat="false" ht="15.75" hidden="false" customHeight="false" outlineLevel="0" collapsed="false">
      <c r="D5927" s="240" t="n">
        <v>5927</v>
      </c>
    </row>
    <row r="5928" customFormat="false" ht="15.75" hidden="false" customHeight="false" outlineLevel="0" collapsed="false">
      <c r="D5928" s="240" t="n">
        <v>5928</v>
      </c>
    </row>
    <row r="5929" customFormat="false" ht="15.75" hidden="false" customHeight="false" outlineLevel="0" collapsed="false">
      <c r="D5929" s="240" t="n">
        <v>5929</v>
      </c>
    </row>
    <row r="5930" customFormat="false" ht="15.75" hidden="false" customHeight="false" outlineLevel="0" collapsed="false">
      <c r="D5930" s="240" t="n">
        <v>5930</v>
      </c>
    </row>
    <row r="5931" customFormat="false" ht="15.75" hidden="false" customHeight="false" outlineLevel="0" collapsed="false">
      <c r="D5931" s="240" t="n">
        <v>5931</v>
      </c>
    </row>
    <row r="5932" customFormat="false" ht="15.75" hidden="false" customHeight="false" outlineLevel="0" collapsed="false">
      <c r="D5932" s="240" t="n">
        <v>5932</v>
      </c>
    </row>
    <row r="5933" customFormat="false" ht="15.75" hidden="false" customHeight="false" outlineLevel="0" collapsed="false">
      <c r="D5933" s="240" t="n">
        <v>5933</v>
      </c>
    </row>
    <row r="5934" customFormat="false" ht="15.75" hidden="false" customHeight="false" outlineLevel="0" collapsed="false">
      <c r="D5934" s="240" t="n">
        <v>5934</v>
      </c>
    </row>
    <row r="5935" customFormat="false" ht="15.75" hidden="false" customHeight="false" outlineLevel="0" collapsed="false">
      <c r="D5935" s="240" t="n">
        <v>5935</v>
      </c>
    </row>
    <row r="5936" customFormat="false" ht="15.75" hidden="false" customHeight="false" outlineLevel="0" collapsed="false">
      <c r="D5936" s="240" t="n">
        <v>5936</v>
      </c>
    </row>
    <row r="5937" customFormat="false" ht="15.75" hidden="false" customHeight="false" outlineLevel="0" collapsed="false">
      <c r="D5937" s="240" t="n">
        <v>5937</v>
      </c>
    </row>
    <row r="5938" customFormat="false" ht="15.75" hidden="false" customHeight="false" outlineLevel="0" collapsed="false">
      <c r="D5938" s="240" t="n">
        <v>5938</v>
      </c>
    </row>
    <row r="5939" customFormat="false" ht="15.75" hidden="false" customHeight="false" outlineLevel="0" collapsed="false">
      <c r="D5939" s="240" t="n">
        <v>5939</v>
      </c>
    </row>
    <row r="5940" customFormat="false" ht="15.75" hidden="false" customHeight="false" outlineLevel="0" collapsed="false">
      <c r="D5940" s="240" t="n">
        <v>5940</v>
      </c>
    </row>
    <row r="5941" customFormat="false" ht="15.75" hidden="false" customHeight="false" outlineLevel="0" collapsed="false">
      <c r="D5941" s="240" t="n">
        <v>5941</v>
      </c>
    </row>
    <row r="5942" customFormat="false" ht="15.75" hidden="false" customHeight="false" outlineLevel="0" collapsed="false">
      <c r="D5942" s="240" t="n">
        <v>5942</v>
      </c>
    </row>
    <row r="5943" customFormat="false" ht="15.75" hidden="false" customHeight="false" outlineLevel="0" collapsed="false">
      <c r="D5943" s="240" t="n">
        <v>5943</v>
      </c>
    </row>
    <row r="5944" customFormat="false" ht="15.75" hidden="false" customHeight="false" outlineLevel="0" collapsed="false">
      <c r="D5944" s="240" t="n">
        <v>5944</v>
      </c>
    </row>
    <row r="5945" customFormat="false" ht="15.75" hidden="false" customHeight="false" outlineLevel="0" collapsed="false">
      <c r="D5945" s="240" t="n">
        <v>5945</v>
      </c>
    </row>
    <row r="5946" customFormat="false" ht="15.75" hidden="false" customHeight="false" outlineLevel="0" collapsed="false">
      <c r="D5946" s="240" t="n">
        <v>5946</v>
      </c>
    </row>
    <row r="5947" customFormat="false" ht="15.75" hidden="false" customHeight="false" outlineLevel="0" collapsed="false">
      <c r="D5947" s="240" t="n">
        <v>5947</v>
      </c>
    </row>
    <row r="5948" customFormat="false" ht="15.75" hidden="false" customHeight="false" outlineLevel="0" collapsed="false">
      <c r="D5948" s="240" t="n">
        <v>5948</v>
      </c>
    </row>
    <row r="5949" customFormat="false" ht="15.75" hidden="false" customHeight="false" outlineLevel="0" collapsed="false">
      <c r="D5949" s="240" t="n">
        <v>5949</v>
      </c>
    </row>
    <row r="5950" customFormat="false" ht="15.75" hidden="false" customHeight="false" outlineLevel="0" collapsed="false">
      <c r="D5950" s="240" t="n">
        <v>5950</v>
      </c>
    </row>
    <row r="5951" customFormat="false" ht="15.75" hidden="false" customHeight="false" outlineLevel="0" collapsed="false">
      <c r="D5951" s="240" t="n">
        <v>5951</v>
      </c>
    </row>
    <row r="5952" customFormat="false" ht="15.75" hidden="false" customHeight="false" outlineLevel="0" collapsed="false">
      <c r="D5952" s="240" t="n">
        <v>5952</v>
      </c>
    </row>
    <row r="5953" customFormat="false" ht="15.75" hidden="false" customHeight="false" outlineLevel="0" collapsed="false">
      <c r="D5953" s="240" t="n">
        <v>5953</v>
      </c>
    </row>
    <row r="5954" customFormat="false" ht="15.75" hidden="false" customHeight="false" outlineLevel="0" collapsed="false">
      <c r="D5954" s="240" t="n">
        <v>5954</v>
      </c>
    </row>
    <row r="5955" customFormat="false" ht="15.75" hidden="false" customHeight="false" outlineLevel="0" collapsed="false">
      <c r="D5955" s="240" t="n">
        <v>5955</v>
      </c>
    </row>
    <row r="5956" customFormat="false" ht="15.75" hidden="false" customHeight="false" outlineLevel="0" collapsed="false">
      <c r="D5956" s="240" t="n">
        <v>5956</v>
      </c>
    </row>
    <row r="5957" customFormat="false" ht="15.75" hidden="false" customHeight="false" outlineLevel="0" collapsed="false">
      <c r="D5957" s="240" t="n">
        <v>5957</v>
      </c>
    </row>
    <row r="5958" customFormat="false" ht="15.75" hidden="false" customHeight="false" outlineLevel="0" collapsed="false">
      <c r="D5958" s="240" t="n">
        <v>5958</v>
      </c>
    </row>
    <row r="5959" customFormat="false" ht="15.75" hidden="false" customHeight="false" outlineLevel="0" collapsed="false">
      <c r="D5959" s="240" t="n">
        <v>5959</v>
      </c>
    </row>
    <row r="5960" customFormat="false" ht="15.75" hidden="false" customHeight="false" outlineLevel="0" collapsed="false">
      <c r="D5960" s="240" t="n">
        <v>5960</v>
      </c>
    </row>
    <row r="5961" customFormat="false" ht="15.75" hidden="false" customHeight="false" outlineLevel="0" collapsed="false">
      <c r="D5961" s="240" t="n">
        <v>5961</v>
      </c>
    </row>
    <row r="5962" customFormat="false" ht="15.75" hidden="false" customHeight="false" outlineLevel="0" collapsed="false">
      <c r="D5962" s="240" t="n">
        <v>5962</v>
      </c>
    </row>
    <row r="5963" customFormat="false" ht="15.75" hidden="false" customHeight="false" outlineLevel="0" collapsed="false">
      <c r="D5963" s="240" t="n">
        <v>5963</v>
      </c>
    </row>
    <row r="5964" customFormat="false" ht="15.75" hidden="false" customHeight="false" outlineLevel="0" collapsed="false">
      <c r="D5964" s="240" t="n">
        <v>5964</v>
      </c>
    </row>
    <row r="5965" customFormat="false" ht="15.75" hidden="false" customHeight="false" outlineLevel="0" collapsed="false">
      <c r="D5965" s="240" t="n">
        <v>5965</v>
      </c>
    </row>
    <row r="5966" customFormat="false" ht="15.75" hidden="false" customHeight="false" outlineLevel="0" collapsed="false">
      <c r="D5966" s="240" t="n">
        <v>5966</v>
      </c>
    </row>
    <row r="5967" customFormat="false" ht="15.75" hidden="false" customHeight="false" outlineLevel="0" collapsed="false">
      <c r="D5967" s="240" t="n">
        <v>5967</v>
      </c>
    </row>
    <row r="5968" customFormat="false" ht="15.75" hidden="false" customHeight="false" outlineLevel="0" collapsed="false">
      <c r="D5968" s="240" t="n">
        <v>5968</v>
      </c>
    </row>
    <row r="5969" customFormat="false" ht="15.75" hidden="false" customHeight="false" outlineLevel="0" collapsed="false">
      <c r="D5969" s="240" t="n">
        <v>5969</v>
      </c>
    </row>
    <row r="5970" customFormat="false" ht="15.75" hidden="false" customHeight="false" outlineLevel="0" collapsed="false">
      <c r="D5970" s="240" t="n">
        <v>5970</v>
      </c>
    </row>
    <row r="5971" customFormat="false" ht="15.75" hidden="false" customHeight="false" outlineLevel="0" collapsed="false">
      <c r="D5971" s="240" t="n">
        <v>5971</v>
      </c>
    </row>
    <row r="5972" customFormat="false" ht="15.75" hidden="false" customHeight="false" outlineLevel="0" collapsed="false">
      <c r="D5972" s="240" t="n">
        <v>5972</v>
      </c>
    </row>
    <row r="5973" customFormat="false" ht="15.75" hidden="false" customHeight="false" outlineLevel="0" collapsed="false">
      <c r="D5973" s="240" t="n">
        <v>5973</v>
      </c>
    </row>
    <row r="5974" customFormat="false" ht="15.75" hidden="false" customHeight="false" outlineLevel="0" collapsed="false">
      <c r="D5974" s="240" t="n">
        <v>5974</v>
      </c>
    </row>
    <row r="5975" customFormat="false" ht="15.75" hidden="false" customHeight="false" outlineLevel="0" collapsed="false">
      <c r="D5975" s="240" t="n">
        <v>5975</v>
      </c>
    </row>
    <row r="5976" customFormat="false" ht="15.75" hidden="false" customHeight="false" outlineLevel="0" collapsed="false">
      <c r="D5976" s="240" t="n">
        <v>5976</v>
      </c>
    </row>
    <row r="5977" customFormat="false" ht="15.75" hidden="false" customHeight="false" outlineLevel="0" collapsed="false">
      <c r="D5977" s="240" t="n">
        <v>5977</v>
      </c>
    </row>
    <row r="5978" customFormat="false" ht="15.75" hidden="false" customHeight="false" outlineLevel="0" collapsed="false">
      <c r="D5978" s="240" t="n">
        <v>5978</v>
      </c>
    </row>
    <row r="5979" customFormat="false" ht="15.75" hidden="false" customHeight="false" outlineLevel="0" collapsed="false">
      <c r="D5979" s="240" t="n">
        <v>5979</v>
      </c>
    </row>
    <row r="5980" customFormat="false" ht="15.75" hidden="false" customHeight="false" outlineLevel="0" collapsed="false">
      <c r="D5980" s="240" t="n">
        <v>5980</v>
      </c>
    </row>
    <row r="5981" customFormat="false" ht="15.75" hidden="false" customHeight="false" outlineLevel="0" collapsed="false">
      <c r="D5981" s="240" t="n">
        <v>5981</v>
      </c>
    </row>
    <row r="5982" customFormat="false" ht="15.75" hidden="false" customHeight="false" outlineLevel="0" collapsed="false">
      <c r="D5982" s="240" t="n">
        <v>5982</v>
      </c>
    </row>
    <row r="5983" customFormat="false" ht="15.75" hidden="false" customHeight="false" outlineLevel="0" collapsed="false">
      <c r="D5983" s="240" t="n">
        <v>5983</v>
      </c>
    </row>
    <row r="5984" customFormat="false" ht="15.75" hidden="false" customHeight="false" outlineLevel="0" collapsed="false">
      <c r="D5984" s="240" t="n">
        <v>5984</v>
      </c>
    </row>
    <row r="5985" customFormat="false" ht="15.75" hidden="false" customHeight="false" outlineLevel="0" collapsed="false">
      <c r="D5985" s="240" t="n">
        <v>5985</v>
      </c>
    </row>
    <row r="5986" customFormat="false" ht="15.75" hidden="false" customHeight="false" outlineLevel="0" collapsed="false">
      <c r="D5986" s="240" t="n">
        <v>5986</v>
      </c>
    </row>
    <row r="5987" customFormat="false" ht="15.75" hidden="false" customHeight="false" outlineLevel="0" collapsed="false">
      <c r="D5987" s="240" t="n">
        <v>5987</v>
      </c>
    </row>
    <row r="5988" customFormat="false" ht="15.75" hidden="false" customHeight="false" outlineLevel="0" collapsed="false">
      <c r="D5988" s="240" t="n">
        <v>5988</v>
      </c>
    </row>
    <row r="5989" customFormat="false" ht="15.75" hidden="false" customHeight="false" outlineLevel="0" collapsed="false">
      <c r="D5989" s="240" t="n">
        <v>5989</v>
      </c>
    </row>
    <row r="5990" customFormat="false" ht="15.75" hidden="false" customHeight="false" outlineLevel="0" collapsed="false">
      <c r="D5990" s="240" t="n">
        <v>5990</v>
      </c>
    </row>
    <row r="5991" customFormat="false" ht="15.75" hidden="false" customHeight="false" outlineLevel="0" collapsed="false">
      <c r="D5991" s="240" t="n">
        <v>5991</v>
      </c>
    </row>
    <row r="5992" customFormat="false" ht="15.75" hidden="false" customHeight="false" outlineLevel="0" collapsed="false">
      <c r="D5992" s="240" t="n">
        <v>5992</v>
      </c>
    </row>
    <row r="5993" customFormat="false" ht="15.75" hidden="false" customHeight="false" outlineLevel="0" collapsed="false">
      <c r="D5993" s="240" t="n">
        <v>5993</v>
      </c>
    </row>
    <row r="5994" customFormat="false" ht="15.75" hidden="false" customHeight="false" outlineLevel="0" collapsed="false">
      <c r="D5994" s="240" t="n">
        <v>5994</v>
      </c>
    </row>
    <row r="5995" customFormat="false" ht="15.75" hidden="false" customHeight="false" outlineLevel="0" collapsed="false">
      <c r="D5995" s="240" t="n">
        <v>5995</v>
      </c>
    </row>
    <row r="5996" customFormat="false" ht="15.75" hidden="false" customHeight="false" outlineLevel="0" collapsed="false">
      <c r="D5996" s="240" t="n">
        <v>5996</v>
      </c>
    </row>
    <row r="5997" customFormat="false" ht="15.75" hidden="false" customHeight="false" outlineLevel="0" collapsed="false">
      <c r="D5997" s="240" t="n">
        <v>5997</v>
      </c>
    </row>
    <row r="5998" customFormat="false" ht="15.75" hidden="false" customHeight="false" outlineLevel="0" collapsed="false">
      <c r="D5998" s="240" t="n">
        <v>5998</v>
      </c>
    </row>
    <row r="5999" customFormat="false" ht="15.75" hidden="false" customHeight="false" outlineLevel="0" collapsed="false">
      <c r="D5999" s="240" t="n">
        <v>5999</v>
      </c>
    </row>
    <row r="6000" customFormat="false" ht="15.75" hidden="false" customHeight="false" outlineLevel="0" collapsed="false">
      <c r="D6000" s="240" t="n">
        <v>6000</v>
      </c>
    </row>
    <row r="6001" customFormat="false" ht="15.75" hidden="false" customHeight="false" outlineLevel="0" collapsed="false">
      <c r="D6001" s="240" t="n">
        <v>6001</v>
      </c>
    </row>
    <row r="6002" customFormat="false" ht="15.75" hidden="false" customHeight="false" outlineLevel="0" collapsed="false">
      <c r="D6002" s="240" t="n">
        <v>6002</v>
      </c>
    </row>
    <row r="6003" customFormat="false" ht="15.75" hidden="false" customHeight="false" outlineLevel="0" collapsed="false">
      <c r="D6003" s="240" t="n">
        <v>6003</v>
      </c>
    </row>
    <row r="6004" customFormat="false" ht="15.75" hidden="false" customHeight="false" outlineLevel="0" collapsed="false">
      <c r="D6004" s="240" t="n">
        <v>6004</v>
      </c>
    </row>
    <row r="6005" customFormat="false" ht="15.75" hidden="false" customHeight="false" outlineLevel="0" collapsed="false">
      <c r="D6005" s="240" t="n">
        <v>6005</v>
      </c>
    </row>
    <row r="6006" customFormat="false" ht="15.75" hidden="false" customHeight="false" outlineLevel="0" collapsed="false">
      <c r="D6006" s="240" t="n">
        <v>6006</v>
      </c>
    </row>
    <row r="6007" customFormat="false" ht="15.75" hidden="false" customHeight="false" outlineLevel="0" collapsed="false">
      <c r="D6007" s="240" t="n">
        <v>6007</v>
      </c>
    </row>
    <row r="6008" customFormat="false" ht="15.75" hidden="false" customHeight="false" outlineLevel="0" collapsed="false">
      <c r="D6008" s="240" t="n">
        <v>6008</v>
      </c>
    </row>
    <row r="6009" customFormat="false" ht="15.75" hidden="false" customHeight="false" outlineLevel="0" collapsed="false">
      <c r="D6009" s="240" t="n">
        <v>6009</v>
      </c>
    </row>
    <row r="6010" customFormat="false" ht="15.75" hidden="false" customHeight="false" outlineLevel="0" collapsed="false">
      <c r="D6010" s="240" t="n">
        <v>6010</v>
      </c>
    </row>
    <row r="6011" customFormat="false" ht="15.75" hidden="false" customHeight="false" outlineLevel="0" collapsed="false">
      <c r="D6011" s="240" t="n">
        <v>6011</v>
      </c>
    </row>
    <row r="6012" customFormat="false" ht="15.75" hidden="false" customHeight="false" outlineLevel="0" collapsed="false">
      <c r="D6012" s="240" t="n">
        <v>6012</v>
      </c>
    </row>
    <row r="6013" customFormat="false" ht="15.75" hidden="false" customHeight="false" outlineLevel="0" collapsed="false">
      <c r="D6013" s="240" t="n">
        <v>6013</v>
      </c>
    </row>
    <row r="6014" customFormat="false" ht="15.75" hidden="false" customHeight="false" outlineLevel="0" collapsed="false">
      <c r="D6014" s="240" t="n">
        <v>6014</v>
      </c>
    </row>
    <row r="6015" customFormat="false" ht="15.75" hidden="false" customHeight="false" outlineLevel="0" collapsed="false">
      <c r="D6015" s="240" t="n">
        <v>6015</v>
      </c>
    </row>
    <row r="6016" customFormat="false" ht="15.75" hidden="false" customHeight="false" outlineLevel="0" collapsed="false">
      <c r="D6016" s="240" t="n">
        <v>6016</v>
      </c>
    </row>
    <row r="6017" customFormat="false" ht="15.75" hidden="false" customHeight="false" outlineLevel="0" collapsed="false">
      <c r="D6017" s="240" t="n">
        <v>6017</v>
      </c>
    </row>
    <row r="6018" customFormat="false" ht="15.75" hidden="false" customHeight="false" outlineLevel="0" collapsed="false">
      <c r="D6018" s="240" t="n">
        <v>6018</v>
      </c>
    </row>
    <row r="6019" customFormat="false" ht="15.75" hidden="false" customHeight="false" outlineLevel="0" collapsed="false">
      <c r="D6019" s="240" t="n">
        <v>6019</v>
      </c>
    </row>
    <row r="6020" customFormat="false" ht="15.75" hidden="false" customHeight="false" outlineLevel="0" collapsed="false">
      <c r="D6020" s="240" t="n">
        <v>6020</v>
      </c>
    </row>
    <row r="6021" customFormat="false" ht="15.75" hidden="false" customHeight="false" outlineLevel="0" collapsed="false">
      <c r="D6021" s="240" t="n">
        <v>6021</v>
      </c>
    </row>
    <row r="6022" customFormat="false" ht="15.75" hidden="false" customHeight="false" outlineLevel="0" collapsed="false">
      <c r="D6022" s="240" t="n">
        <v>6022</v>
      </c>
    </row>
    <row r="6023" customFormat="false" ht="15.75" hidden="false" customHeight="false" outlineLevel="0" collapsed="false">
      <c r="D6023" s="240" t="n">
        <v>6023</v>
      </c>
    </row>
    <row r="6024" customFormat="false" ht="15.75" hidden="false" customHeight="false" outlineLevel="0" collapsed="false">
      <c r="D6024" s="240" t="n">
        <v>6024</v>
      </c>
    </row>
    <row r="6025" customFormat="false" ht="15.75" hidden="false" customHeight="false" outlineLevel="0" collapsed="false">
      <c r="D6025" s="240" t="n">
        <v>6025</v>
      </c>
    </row>
    <row r="6026" customFormat="false" ht="15.75" hidden="false" customHeight="false" outlineLevel="0" collapsed="false">
      <c r="D6026" s="240" t="n">
        <v>6026</v>
      </c>
    </row>
    <row r="6027" customFormat="false" ht="15.75" hidden="false" customHeight="false" outlineLevel="0" collapsed="false">
      <c r="D6027" s="240" t="n">
        <v>6027</v>
      </c>
    </row>
    <row r="6028" customFormat="false" ht="15.75" hidden="false" customHeight="false" outlineLevel="0" collapsed="false">
      <c r="D6028" s="240" t="n">
        <v>6028</v>
      </c>
    </row>
    <row r="6029" customFormat="false" ht="15.75" hidden="false" customHeight="false" outlineLevel="0" collapsed="false">
      <c r="D6029" s="240" t="n">
        <v>6029</v>
      </c>
    </row>
    <row r="6030" customFormat="false" ht="15.75" hidden="false" customHeight="false" outlineLevel="0" collapsed="false">
      <c r="D6030" s="240" t="n">
        <v>6030</v>
      </c>
    </row>
    <row r="6031" customFormat="false" ht="15.75" hidden="false" customHeight="false" outlineLevel="0" collapsed="false">
      <c r="D6031" s="240" t="n">
        <v>6031</v>
      </c>
    </row>
    <row r="6032" customFormat="false" ht="15.75" hidden="false" customHeight="false" outlineLevel="0" collapsed="false">
      <c r="D6032" s="240" t="n">
        <v>6032</v>
      </c>
    </row>
    <row r="6033" customFormat="false" ht="15.75" hidden="false" customHeight="false" outlineLevel="0" collapsed="false">
      <c r="D6033" s="240" t="n">
        <v>6033</v>
      </c>
    </row>
    <row r="6034" customFormat="false" ht="15.75" hidden="false" customHeight="false" outlineLevel="0" collapsed="false">
      <c r="D6034" s="240" t="n">
        <v>6034</v>
      </c>
    </row>
    <row r="6035" customFormat="false" ht="15.75" hidden="false" customHeight="false" outlineLevel="0" collapsed="false">
      <c r="D6035" s="240" t="n">
        <v>6035</v>
      </c>
    </row>
    <row r="6036" customFormat="false" ht="15.75" hidden="false" customHeight="false" outlineLevel="0" collapsed="false">
      <c r="D6036" s="240" t="n">
        <v>6036</v>
      </c>
    </row>
    <row r="6037" customFormat="false" ht="15.75" hidden="false" customHeight="false" outlineLevel="0" collapsed="false">
      <c r="D6037" s="240" t="n">
        <v>6037</v>
      </c>
    </row>
    <row r="6038" customFormat="false" ht="15.75" hidden="false" customHeight="false" outlineLevel="0" collapsed="false">
      <c r="D6038" s="240" t="n">
        <v>6038</v>
      </c>
    </row>
    <row r="6039" customFormat="false" ht="15.75" hidden="false" customHeight="false" outlineLevel="0" collapsed="false">
      <c r="D6039" s="240" t="n">
        <v>6039</v>
      </c>
    </row>
    <row r="6040" customFormat="false" ht="15.75" hidden="false" customHeight="false" outlineLevel="0" collapsed="false">
      <c r="D6040" s="240" t="n">
        <v>6040</v>
      </c>
    </row>
    <row r="6041" customFormat="false" ht="15.75" hidden="false" customHeight="false" outlineLevel="0" collapsed="false">
      <c r="D6041" s="240" t="n">
        <v>6041</v>
      </c>
    </row>
    <row r="6042" customFormat="false" ht="15.75" hidden="false" customHeight="false" outlineLevel="0" collapsed="false">
      <c r="D6042" s="240" t="n">
        <v>6042</v>
      </c>
    </row>
    <row r="6043" customFormat="false" ht="15.75" hidden="false" customHeight="false" outlineLevel="0" collapsed="false">
      <c r="D6043" s="240" t="n">
        <v>6043</v>
      </c>
    </row>
    <row r="6044" customFormat="false" ht="15.75" hidden="false" customHeight="false" outlineLevel="0" collapsed="false">
      <c r="D6044" s="240" t="n">
        <v>6044</v>
      </c>
    </row>
    <row r="6045" customFormat="false" ht="15.75" hidden="false" customHeight="false" outlineLevel="0" collapsed="false">
      <c r="D6045" s="240" t="n">
        <v>6045</v>
      </c>
    </row>
    <row r="6046" customFormat="false" ht="15.75" hidden="false" customHeight="false" outlineLevel="0" collapsed="false">
      <c r="D6046" s="240" t="n">
        <v>6046</v>
      </c>
    </row>
    <row r="6047" customFormat="false" ht="15.75" hidden="false" customHeight="false" outlineLevel="0" collapsed="false">
      <c r="D6047" s="240" t="n">
        <v>6047</v>
      </c>
    </row>
    <row r="6048" customFormat="false" ht="15.75" hidden="false" customHeight="false" outlineLevel="0" collapsed="false">
      <c r="D6048" s="240" t="n">
        <v>6048</v>
      </c>
    </row>
    <row r="6049" customFormat="false" ht="15.75" hidden="false" customHeight="false" outlineLevel="0" collapsed="false">
      <c r="D6049" s="240" t="n">
        <v>6049</v>
      </c>
    </row>
    <row r="6050" customFormat="false" ht="15.75" hidden="false" customHeight="false" outlineLevel="0" collapsed="false">
      <c r="D6050" s="240" t="n">
        <v>6050</v>
      </c>
    </row>
    <row r="6051" customFormat="false" ht="15.75" hidden="false" customHeight="false" outlineLevel="0" collapsed="false">
      <c r="D6051" s="240" t="n">
        <v>6051</v>
      </c>
    </row>
    <row r="6052" customFormat="false" ht="15.75" hidden="false" customHeight="false" outlineLevel="0" collapsed="false">
      <c r="D6052" s="240" t="n">
        <v>6052</v>
      </c>
    </row>
    <row r="6053" customFormat="false" ht="15.75" hidden="false" customHeight="false" outlineLevel="0" collapsed="false">
      <c r="D6053" s="240" t="n">
        <v>6053</v>
      </c>
    </row>
    <row r="6054" customFormat="false" ht="15.75" hidden="false" customHeight="false" outlineLevel="0" collapsed="false">
      <c r="D6054" s="240" t="n">
        <v>6054</v>
      </c>
    </row>
    <row r="6055" customFormat="false" ht="15.75" hidden="false" customHeight="false" outlineLevel="0" collapsed="false">
      <c r="D6055" s="240" t="n">
        <v>6055</v>
      </c>
    </row>
    <row r="6056" customFormat="false" ht="15.75" hidden="false" customHeight="false" outlineLevel="0" collapsed="false">
      <c r="D6056" s="240" t="n">
        <v>6056</v>
      </c>
    </row>
    <row r="6057" customFormat="false" ht="15.75" hidden="false" customHeight="false" outlineLevel="0" collapsed="false">
      <c r="D6057" s="240" t="n">
        <v>6057</v>
      </c>
    </row>
    <row r="6058" customFormat="false" ht="15.75" hidden="false" customHeight="false" outlineLevel="0" collapsed="false">
      <c r="D6058" s="240" t="n">
        <v>6058</v>
      </c>
    </row>
    <row r="6059" customFormat="false" ht="15.75" hidden="false" customHeight="false" outlineLevel="0" collapsed="false">
      <c r="D6059" s="240" t="n">
        <v>6059</v>
      </c>
    </row>
    <row r="6060" customFormat="false" ht="15.75" hidden="false" customHeight="false" outlineLevel="0" collapsed="false">
      <c r="D6060" s="240" t="n">
        <v>6060</v>
      </c>
    </row>
    <row r="6061" customFormat="false" ht="15.75" hidden="false" customHeight="false" outlineLevel="0" collapsed="false">
      <c r="D6061" s="240" t="n">
        <v>6061</v>
      </c>
    </row>
    <row r="6062" customFormat="false" ht="15.75" hidden="false" customHeight="false" outlineLevel="0" collapsed="false">
      <c r="D6062" s="240" t="n">
        <v>6062</v>
      </c>
    </row>
    <row r="6063" customFormat="false" ht="15.75" hidden="false" customHeight="false" outlineLevel="0" collapsed="false">
      <c r="D6063" s="240" t="n">
        <v>6063</v>
      </c>
    </row>
    <row r="6064" customFormat="false" ht="15.75" hidden="false" customHeight="false" outlineLevel="0" collapsed="false">
      <c r="D6064" s="240" t="n">
        <v>6064</v>
      </c>
    </row>
    <row r="6065" customFormat="false" ht="15.75" hidden="false" customHeight="false" outlineLevel="0" collapsed="false">
      <c r="D6065" s="240" t="n">
        <v>6065</v>
      </c>
    </row>
    <row r="6066" customFormat="false" ht="15.75" hidden="false" customHeight="false" outlineLevel="0" collapsed="false">
      <c r="D6066" s="240" t="n">
        <v>6066</v>
      </c>
    </row>
    <row r="6067" customFormat="false" ht="15.75" hidden="false" customHeight="false" outlineLevel="0" collapsed="false">
      <c r="D6067" s="240" t="n">
        <v>6067</v>
      </c>
    </row>
    <row r="6068" customFormat="false" ht="15.75" hidden="false" customHeight="false" outlineLevel="0" collapsed="false">
      <c r="D6068" s="240" t="n">
        <v>6068</v>
      </c>
    </row>
    <row r="6069" customFormat="false" ht="15.75" hidden="false" customHeight="false" outlineLevel="0" collapsed="false">
      <c r="D6069" s="240" t="n">
        <v>6069</v>
      </c>
    </row>
    <row r="6070" customFormat="false" ht="15.75" hidden="false" customHeight="false" outlineLevel="0" collapsed="false">
      <c r="D6070" s="240" t="n">
        <v>6070</v>
      </c>
    </row>
    <row r="6071" customFormat="false" ht="15.75" hidden="false" customHeight="false" outlineLevel="0" collapsed="false">
      <c r="D6071" s="240" t="n">
        <v>6071</v>
      </c>
    </row>
    <row r="6072" customFormat="false" ht="15.75" hidden="false" customHeight="false" outlineLevel="0" collapsed="false">
      <c r="D6072" s="240" t="n">
        <v>6072</v>
      </c>
    </row>
    <row r="6073" customFormat="false" ht="15.75" hidden="false" customHeight="false" outlineLevel="0" collapsed="false">
      <c r="D6073" s="240" t="n">
        <v>6073</v>
      </c>
    </row>
    <row r="6074" customFormat="false" ht="15.75" hidden="false" customHeight="false" outlineLevel="0" collapsed="false">
      <c r="D6074" s="240" t="n">
        <v>6074</v>
      </c>
    </row>
    <row r="6075" customFormat="false" ht="15.75" hidden="false" customHeight="false" outlineLevel="0" collapsed="false">
      <c r="D6075" s="240" t="n">
        <v>6075</v>
      </c>
    </row>
    <row r="6076" customFormat="false" ht="15.75" hidden="false" customHeight="false" outlineLevel="0" collapsed="false">
      <c r="D6076" s="240" t="n">
        <v>6076</v>
      </c>
    </row>
    <row r="6077" customFormat="false" ht="15.75" hidden="false" customHeight="false" outlineLevel="0" collapsed="false">
      <c r="D6077" s="240" t="n">
        <v>6077</v>
      </c>
    </row>
    <row r="6078" customFormat="false" ht="15.75" hidden="false" customHeight="false" outlineLevel="0" collapsed="false">
      <c r="D6078" s="240" t="n">
        <v>6078</v>
      </c>
    </row>
    <row r="6079" customFormat="false" ht="15.75" hidden="false" customHeight="false" outlineLevel="0" collapsed="false">
      <c r="D6079" s="240" t="n">
        <v>6079</v>
      </c>
    </row>
    <row r="6080" customFormat="false" ht="15.75" hidden="false" customHeight="false" outlineLevel="0" collapsed="false">
      <c r="D6080" s="240" t="n">
        <v>6080</v>
      </c>
    </row>
    <row r="6081" customFormat="false" ht="15.75" hidden="false" customHeight="false" outlineLevel="0" collapsed="false">
      <c r="D6081" s="240" t="n">
        <v>6081</v>
      </c>
    </row>
    <row r="6082" customFormat="false" ht="15.75" hidden="false" customHeight="false" outlineLevel="0" collapsed="false">
      <c r="D6082" s="240" t="n">
        <v>6082</v>
      </c>
    </row>
    <row r="6083" customFormat="false" ht="15.75" hidden="false" customHeight="false" outlineLevel="0" collapsed="false">
      <c r="D6083" s="240" t="n">
        <v>6083</v>
      </c>
    </row>
    <row r="6084" customFormat="false" ht="15.75" hidden="false" customHeight="false" outlineLevel="0" collapsed="false">
      <c r="D6084" s="240" t="n">
        <v>6084</v>
      </c>
    </row>
    <row r="6085" customFormat="false" ht="15.75" hidden="false" customHeight="false" outlineLevel="0" collapsed="false">
      <c r="D6085" s="240" t="n">
        <v>6085</v>
      </c>
    </row>
    <row r="6086" customFormat="false" ht="15.75" hidden="false" customHeight="false" outlineLevel="0" collapsed="false">
      <c r="D6086" s="240" t="n">
        <v>6086</v>
      </c>
    </row>
    <row r="6087" customFormat="false" ht="15.75" hidden="false" customHeight="false" outlineLevel="0" collapsed="false">
      <c r="D6087" s="240" t="n">
        <v>6087</v>
      </c>
    </row>
    <row r="6088" customFormat="false" ht="15.75" hidden="false" customHeight="false" outlineLevel="0" collapsed="false">
      <c r="D6088" s="240" t="n">
        <v>6088</v>
      </c>
    </row>
    <row r="6089" customFormat="false" ht="15.75" hidden="false" customHeight="false" outlineLevel="0" collapsed="false">
      <c r="D6089" s="240" t="n">
        <v>6089</v>
      </c>
    </row>
    <row r="6090" customFormat="false" ht="15.75" hidden="false" customHeight="false" outlineLevel="0" collapsed="false">
      <c r="D6090" s="240" t="n">
        <v>6090</v>
      </c>
    </row>
    <row r="6091" customFormat="false" ht="15.75" hidden="false" customHeight="false" outlineLevel="0" collapsed="false">
      <c r="D6091" s="240" t="n">
        <v>6091</v>
      </c>
    </row>
    <row r="6092" customFormat="false" ht="15.75" hidden="false" customHeight="false" outlineLevel="0" collapsed="false">
      <c r="D6092" s="240" t="n">
        <v>6092</v>
      </c>
    </row>
    <row r="6093" customFormat="false" ht="15.75" hidden="false" customHeight="false" outlineLevel="0" collapsed="false">
      <c r="D6093" s="240" t="n">
        <v>6093</v>
      </c>
    </row>
    <row r="6094" customFormat="false" ht="15.75" hidden="false" customHeight="false" outlineLevel="0" collapsed="false">
      <c r="D6094" s="240" t="n">
        <v>6094</v>
      </c>
    </row>
    <row r="6095" customFormat="false" ht="15.75" hidden="false" customHeight="false" outlineLevel="0" collapsed="false">
      <c r="D6095" s="240" t="n">
        <v>6095</v>
      </c>
    </row>
    <row r="6096" customFormat="false" ht="15.75" hidden="false" customHeight="false" outlineLevel="0" collapsed="false">
      <c r="D6096" s="240" t="n">
        <v>6096</v>
      </c>
    </row>
    <row r="6097" customFormat="false" ht="15.75" hidden="false" customHeight="false" outlineLevel="0" collapsed="false">
      <c r="D6097" s="240" t="n">
        <v>6097</v>
      </c>
    </row>
    <row r="6098" customFormat="false" ht="15.75" hidden="false" customHeight="false" outlineLevel="0" collapsed="false">
      <c r="D6098" s="240" t="n">
        <v>6098</v>
      </c>
    </row>
    <row r="6099" customFormat="false" ht="15.75" hidden="false" customHeight="false" outlineLevel="0" collapsed="false">
      <c r="D6099" s="240" t="n">
        <v>6099</v>
      </c>
    </row>
    <row r="6100" customFormat="false" ht="15.75" hidden="false" customHeight="false" outlineLevel="0" collapsed="false">
      <c r="D6100" s="240" t="n">
        <v>6100</v>
      </c>
    </row>
    <row r="6101" customFormat="false" ht="15.75" hidden="false" customHeight="false" outlineLevel="0" collapsed="false">
      <c r="D6101" s="240" t="n">
        <v>6101</v>
      </c>
    </row>
    <row r="6102" customFormat="false" ht="15.75" hidden="false" customHeight="false" outlineLevel="0" collapsed="false">
      <c r="D6102" s="240" t="n">
        <v>6102</v>
      </c>
    </row>
    <row r="6103" customFormat="false" ht="15.75" hidden="false" customHeight="false" outlineLevel="0" collapsed="false">
      <c r="D6103" s="240" t="n">
        <v>6103</v>
      </c>
    </row>
    <row r="6104" customFormat="false" ht="15.75" hidden="false" customHeight="false" outlineLevel="0" collapsed="false">
      <c r="D6104" s="240" t="n">
        <v>6104</v>
      </c>
    </row>
    <row r="6105" customFormat="false" ht="15.75" hidden="false" customHeight="false" outlineLevel="0" collapsed="false">
      <c r="D6105" s="240" t="n">
        <v>6105</v>
      </c>
    </row>
    <row r="6106" customFormat="false" ht="15.75" hidden="false" customHeight="false" outlineLevel="0" collapsed="false">
      <c r="D6106" s="240" t="n">
        <v>6106</v>
      </c>
    </row>
    <row r="6107" customFormat="false" ht="15.75" hidden="false" customHeight="false" outlineLevel="0" collapsed="false">
      <c r="D6107" s="240" t="n">
        <v>6107</v>
      </c>
    </row>
    <row r="6108" customFormat="false" ht="15.75" hidden="false" customHeight="false" outlineLevel="0" collapsed="false">
      <c r="D6108" s="240" t="n">
        <v>6108</v>
      </c>
    </row>
    <row r="6109" customFormat="false" ht="15.75" hidden="false" customHeight="false" outlineLevel="0" collapsed="false">
      <c r="D6109" s="240" t="n">
        <v>6109</v>
      </c>
    </row>
    <row r="6110" customFormat="false" ht="15.75" hidden="false" customHeight="false" outlineLevel="0" collapsed="false">
      <c r="D6110" s="240" t="n">
        <v>6110</v>
      </c>
    </row>
    <row r="6111" customFormat="false" ht="15.75" hidden="false" customHeight="false" outlineLevel="0" collapsed="false">
      <c r="D6111" s="240" t="n">
        <v>6111</v>
      </c>
    </row>
    <row r="6112" customFormat="false" ht="15.75" hidden="false" customHeight="false" outlineLevel="0" collapsed="false">
      <c r="D6112" s="240" t="n">
        <v>6112</v>
      </c>
    </row>
    <row r="6113" customFormat="false" ht="15.75" hidden="false" customHeight="false" outlineLevel="0" collapsed="false">
      <c r="D6113" s="240" t="n">
        <v>6113</v>
      </c>
    </row>
    <row r="6114" customFormat="false" ht="15.75" hidden="false" customHeight="false" outlineLevel="0" collapsed="false">
      <c r="D6114" s="240" t="n">
        <v>6114</v>
      </c>
    </row>
    <row r="6115" customFormat="false" ht="15.75" hidden="false" customHeight="false" outlineLevel="0" collapsed="false">
      <c r="D6115" s="240" t="n">
        <v>6115</v>
      </c>
    </row>
    <row r="6116" customFormat="false" ht="15.75" hidden="false" customHeight="false" outlineLevel="0" collapsed="false">
      <c r="D6116" s="240" t="n">
        <v>6116</v>
      </c>
    </row>
    <row r="6117" customFormat="false" ht="15.75" hidden="false" customHeight="false" outlineLevel="0" collapsed="false">
      <c r="D6117" s="240" t="n">
        <v>6117</v>
      </c>
    </row>
    <row r="6118" customFormat="false" ht="15.75" hidden="false" customHeight="false" outlineLevel="0" collapsed="false">
      <c r="D6118" s="240" t="n">
        <v>6118</v>
      </c>
    </row>
    <row r="6119" customFormat="false" ht="15.75" hidden="false" customHeight="false" outlineLevel="0" collapsed="false">
      <c r="D6119" s="240" t="n">
        <v>6119</v>
      </c>
    </row>
    <row r="6120" customFormat="false" ht="15.75" hidden="false" customHeight="false" outlineLevel="0" collapsed="false">
      <c r="D6120" s="240" t="n">
        <v>6120</v>
      </c>
    </row>
    <row r="6121" customFormat="false" ht="15.75" hidden="false" customHeight="false" outlineLevel="0" collapsed="false">
      <c r="D6121" s="240" t="n">
        <v>6121</v>
      </c>
    </row>
    <row r="6122" customFormat="false" ht="15.75" hidden="false" customHeight="false" outlineLevel="0" collapsed="false">
      <c r="D6122" s="240" t="n">
        <v>6122</v>
      </c>
    </row>
    <row r="6123" customFormat="false" ht="15.75" hidden="false" customHeight="false" outlineLevel="0" collapsed="false">
      <c r="D6123" s="240" t="n">
        <v>6123</v>
      </c>
    </row>
    <row r="6124" customFormat="false" ht="15.75" hidden="false" customHeight="false" outlineLevel="0" collapsed="false">
      <c r="D6124" s="240" t="n">
        <v>6124</v>
      </c>
    </row>
    <row r="6125" customFormat="false" ht="15.75" hidden="false" customHeight="false" outlineLevel="0" collapsed="false">
      <c r="D6125" s="240" t="n">
        <v>6125</v>
      </c>
    </row>
    <row r="6126" customFormat="false" ht="15.75" hidden="false" customHeight="false" outlineLevel="0" collapsed="false">
      <c r="D6126" s="240" t="n">
        <v>6126</v>
      </c>
    </row>
    <row r="6127" customFormat="false" ht="15.75" hidden="false" customHeight="false" outlineLevel="0" collapsed="false">
      <c r="D6127" s="240" t="n">
        <v>6127</v>
      </c>
    </row>
    <row r="6128" customFormat="false" ht="15.75" hidden="false" customHeight="false" outlineLevel="0" collapsed="false">
      <c r="D6128" s="240" t="n">
        <v>6128</v>
      </c>
    </row>
    <row r="6129" customFormat="false" ht="15.75" hidden="false" customHeight="false" outlineLevel="0" collapsed="false">
      <c r="D6129" s="240" t="n">
        <v>6129</v>
      </c>
    </row>
    <row r="6130" customFormat="false" ht="15.75" hidden="false" customHeight="false" outlineLevel="0" collapsed="false">
      <c r="D6130" s="240" t="n">
        <v>6130</v>
      </c>
    </row>
    <row r="6131" customFormat="false" ht="15.75" hidden="false" customHeight="false" outlineLevel="0" collapsed="false">
      <c r="D6131" s="240" t="n">
        <v>6131</v>
      </c>
    </row>
    <row r="6132" customFormat="false" ht="15.75" hidden="false" customHeight="false" outlineLevel="0" collapsed="false">
      <c r="D6132" s="240" t="n">
        <v>6132</v>
      </c>
    </row>
    <row r="6133" customFormat="false" ht="15.75" hidden="false" customHeight="false" outlineLevel="0" collapsed="false">
      <c r="D6133" s="240" t="n">
        <v>6133</v>
      </c>
    </row>
    <row r="6134" customFormat="false" ht="15.75" hidden="false" customHeight="false" outlineLevel="0" collapsed="false">
      <c r="D6134" s="240" t="n">
        <v>6134</v>
      </c>
    </row>
    <row r="6135" customFormat="false" ht="15.75" hidden="false" customHeight="false" outlineLevel="0" collapsed="false">
      <c r="D6135" s="240" t="n">
        <v>6135</v>
      </c>
    </row>
    <row r="6136" customFormat="false" ht="15.75" hidden="false" customHeight="false" outlineLevel="0" collapsed="false">
      <c r="D6136" s="240" t="n">
        <v>6136</v>
      </c>
    </row>
    <row r="6137" customFormat="false" ht="15.75" hidden="false" customHeight="false" outlineLevel="0" collapsed="false">
      <c r="D6137" s="240" t="n">
        <v>6137</v>
      </c>
    </row>
    <row r="6138" customFormat="false" ht="15.75" hidden="false" customHeight="false" outlineLevel="0" collapsed="false">
      <c r="D6138" s="240" t="n">
        <v>6138</v>
      </c>
    </row>
    <row r="6139" customFormat="false" ht="15.75" hidden="false" customHeight="false" outlineLevel="0" collapsed="false">
      <c r="D6139" s="240" t="n">
        <v>6139</v>
      </c>
    </row>
    <row r="6140" customFormat="false" ht="15.75" hidden="false" customHeight="false" outlineLevel="0" collapsed="false">
      <c r="D6140" s="240" t="n">
        <v>6140</v>
      </c>
    </row>
    <row r="6141" customFormat="false" ht="15.75" hidden="false" customHeight="false" outlineLevel="0" collapsed="false">
      <c r="D6141" s="240" t="n">
        <v>6141</v>
      </c>
    </row>
    <row r="6142" customFormat="false" ht="15.75" hidden="false" customHeight="false" outlineLevel="0" collapsed="false">
      <c r="D6142" s="240" t="n">
        <v>6142</v>
      </c>
    </row>
    <row r="6143" customFormat="false" ht="15.75" hidden="false" customHeight="false" outlineLevel="0" collapsed="false">
      <c r="D6143" s="240" t="n">
        <v>6143</v>
      </c>
    </row>
    <row r="6144" customFormat="false" ht="15.75" hidden="false" customHeight="false" outlineLevel="0" collapsed="false">
      <c r="D6144" s="240" t="n">
        <v>6144</v>
      </c>
    </row>
    <row r="6145" customFormat="false" ht="15.75" hidden="false" customHeight="false" outlineLevel="0" collapsed="false">
      <c r="D6145" s="240" t="n">
        <v>6145</v>
      </c>
    </row>
    <row r="6146" customFormat="false" ht="15.75" hidden="false" customHeight="false" outlineLevel="0" collapsed="false">
      <c r="D6146" s="240" t="n">
        <v>6146</v>
      </c>
    </row>
    <row r="6147" customFormat="false" ht="15.75" hidden="false" customHeight="false" outlineLevel="0" collapsed="false">
      <c r="D6147" s="240" t="n">
        <v>6147</v>
      </c>
    </row>
    <row r="6148" customFormat="false" ht="15.75" hidden="false" customHeight="false" outlineLevel="0" collapsed="false">
      <c r="D6148" s="240" t="n">
        <v>6148</v>
      </c>
    </row>
    <row r="6149" customFormat="false" ht="15.75" hidden="false" customHeight="false" outlineLevel="0" collapsed="false">
      <c r="D6149" s="240" t="n">
        <v>6149</v>
      </c>
    </row>
    <row r="6150" customFormat="false" ht="15.75" hidden="false" customHeight="false" outlineLevel="0" collapsed="false">
      <c r="D6150" s="240" t="n">
        <v>6150</v>
      </c>
    </row>
    <row r="6151" customFormat="false" ht="15.75" hidden="false" customHeight="false" outlineLevel="0" collapsed="false">
      <c r="D6151" s="240" t="n">
        <v>6151</v>
      </c>
    </row>
    <row r="6152" customFormat="false" ht="15.75" hidden="false" customHeight="false" outlineLevel="0" collapsed="false">
      <c r="D6152" s="240" t="n">
        <v>6152</v>
      </c>
    </row>
    <row r="6153" customFormat="false" ht="15.75" hidden="false" customHeight="false" outlineLevel="0" collapsed="false">
      <c r="D6153" s="240" t="n">
        <v>6153</v>
      </c>
    </row>
    <row r="6154" customFormat="false" ht="15.75" hidden="false" customHeight="false" outlineLevel="0" collapsed="false">
      <c r="D6154" s="240" t="n">
        <v>6154</v>
      </c>
    </row>
    <row r="6155" customFormat="false" ht="15.75" hidden="false" customHeight="false" outlineLevel="0" collapsed="false">
      <c r="D6155" s="240" t="n">
        <v>6155</v>
      </c>
    </row>
    <row r="6156" customFormat="false" ht="15.75" hidden="false" customHeight="false" outlineLevel="0" collapsed="false">
      <c r="D6156" s="240" t="n">
        <v>6156</v>
      </c>
    </row>
    <row r="6157" customFormat="false" ht="15.75" hidden="false" customHeight="false" outlineLevel="0" collapsed="false">
      <c r="D6157" s="240" t="n">
        <v>6157</v>
      </c>
    </row>
    <row r="6158" customFormat="false" ht="15.75" hidden="false" customHeight="false" outlineLevel="0" collapsed="false">
      <c r="D6158" s="240" t="n">
        <v>6158</v>
      </c>
    </row>
    <row r="6159" customFormat="false" ht="15.75" hidden="false" customHeight="false" outlineLevel="0" collapsed="false">
      <c r="D6159" s="240" t="n">
        <v>6159</v>
      </c>
    </row>
    <row r="6160" customFormat="false" ht="15.75" hidden="false" customHeight="false" outlineLevel="0" collapsed="false">
      <c r="D6160" s="240" t="n">
        <v>6160</v>
      </c>
    </row>
    <row r="6161" customFormat="false" ht="15.75" hidden="false" customHeight="false" outlineLevel="0" collapsed="false">
      <c r="D6161" s="240" t="n">
        <v>6161</v>
      </c>
    </row>
    <row r="6162" customFormat="false" ht="15.75" hidden="false" customHeight="false" outlineLevel="0" collapsed="false">
      <c r="D6162" s="240" t="n">
        <v>6162</v>
      </c>
    </row>
    <row r="6163" customFormat="false" ht="15.75" hidden="false" customHeight="false" outlineLevel="0" collapsed="false">
      <c r="D6163" s="240" t="n">
        <v>6163</v>
      </c>
    </row>
    <row r="6164" customFormat="false" ht="15.75" hidden="false" customHeight="false" outlineLevel="0" collapsed="false">
      <c r="D6164" s="240" t="n">
        <v>6164</v>
      </c>
    </row>
    <row r="6165" customFormat="false" ht="15.75" hidden="false" customHeight="false" outlineLevel="0" collapsed="false">
      <c r="D6165" s="240" t="n">
        <v>6165</v>
      </c>
    </row>
    <row r="6166" customFormat="false" ht="15.75" hidden="false" customHeight="false" outlineLevel="0" collapsed="false">
      <c r="D6166" s="240" t="n">
        <v>6166</v>
      </c>
    </row>
    <row r="6167" customFormat="false" ht="15.75" hidden="false" customHeight="false" outlineLevel="0" collapsed="false">
      <c r="D6167" s="240" t="n">
        <v>6167</v>
      </c>
    </row>
    <row r="6168" customFormat="false" ht="15.75" hidden="false" customHeight="false" outlineLevel="0" collapsed="false">
      <c r="D6168" s="240" t="n">
        <v>6168</v>
      </c>
    </row>
    <row r="6169" customFormat="false" ht="15.75" hidden="false" customHeight="false" outlineLevel="0" collapsed="false">
      <c r="D6169" s="240" t="n">
        <v>6169</v>
      </c>
    </row>
    <row r="6170" customFormat="false" ht="15.75" hidden="false" customHeight="false" outlineLevel="0" collapsed="false">
      <c r="D6170" s="240" t="n">
        <v>6170</v>
      </c>
    </row>
    <row r="6171" customFormat="false" ht="15.75" hidden="false" customHeight="false" outlineLevel="0" collapsed="false">
      <c r="D6171" s="240" t="n">
        <v>6171</v>
      </c>
    </row>
    <row r="6172" customFormat="false" ht="15.75" hidden="false" customHeight="false" outlineLevel="0" collapsed="false">
      <c r="D6172" s="240" t="n">
        <v>6172</v>
      </c>
    </row>
    <row r="6173" customFormat="false" ht="15.75" hidden="false" customHeight="false" outlineLevel="0" collapsed="false">
      <c r="D6173" s="240" t="n">
        <v>6173</v>
      </c>
    </row>
    <row r="6174" customFormat="false" ht="15.75" hidden="false" customHeight="false" outlineLevel="0" collapsed="false">
      <c r="D6174" s="240" t="n">
        <v>6174</v>
      </c>
    </row>
    <row r="6175" customFormat="false" ht="15.75" hidden="false" customHeight="false" outlineLevel="0" collapsed="false">
      <c r="D6175" s="240" t="n">
        <v>6175</v>
      </c>
    </row>
    <row r="6176" customFormat="false" ht="15.75" hidden="false" customHeight="false" outlineLevel="0" collapsed="false">
      <c r="D6176" s="240" t="n">
        <v>6176</v>
      </c>
    </row>
    <row r="6177" customFormat="false" ht="15.75" hidden="false" customHeight="false" outlineLevel="0" collapsed="false">
      <c r="D6177" s="240" t="n">
        <v>6177</v>
      </c>
    </row>
    <row r="6178" customFormat="false" ht="15.75" hidden="false" customHeight="false" outlineLevel="0" collapsed="false">
      <c r="D6178" s="240" t="n">
        <v>6178</v>
      </c>
    </row>
    <row r="6179" customFormat="false" ht="15.75" hidden="false" customHeight="false" outlineLevel="0" collapsed="false">
      <c r="D6179" s="240" t="n">
        <v>6179</v>
      </c>
    </row>
    <row r="6180" customFormat="false" ht="15.75" hidden="false" customHeight="false" outlineLevel="0" collapsed="false">
      <c r="D6180" s="240" t="n">
        <v>6180</v>
      </c>
    </row>
    <row r="6181" customFormat="false" ht="15.75" hidden="false" customHeight="false" outlineLevel="0" collapsed="false">
      <c r="D6181" s="240" t="n">
        <v>6181</v>
      </c>
    </row>
    <row r="6182" customFormat="false" ht="15.75" hidden="false" customHeight="false" outlineLevel="0" collapsed="false">
      <c r="D6182" s="240" t="n">
        <v>6182</v>
      </c>
    </row>
    <row r="6183" customFormat="false" ht="15.75" hidden="false" customHeight="false" outlineLevel="0" collapsed="false">
      <c r="D6183" s="240" t="n">
        <v>6183</v>
      </c>
    </row>
    <row r="6184" customFormat="false" ht="15.75" hidden="false" customHeight="false" outlineLevel="0" collapsed="false">
      <c r="D6184" s="240" t="n">
        <v>6184</v>
      </c>
    </row>
    <row r="6185" customFormat="false" ht="15.75" hidden="false" customHeight="false" outlineLevel="0" collapsed="false">
      <c r="D6185" s="240" t="n">
        <v>6185</v>
      </c>
    </row>
    <row r="6186" customFormat="false" ht="15.75" hidden="false" customHeight="false" outlineLevel="0" collapsed="false">
      <c r="D6186" s="240" t="n">
        <v>6186</v>
      </c>
    </row>
    <row r="6187" customFormat="false" ht="15.75" hidden="false" customHeight="false" outlineLevel="0" collapsed="false">
      <c r="D6187" s="240" t="n">
        <v>6187</v>
      </c>
    </row>
    <row r="6188" customFormat="false" ht="15.75" hidden="false" customHeight="false" outlineLevel="0" collapsed="false">
      <c r="D6188" s="240" t="n">
        <v>6188</v>
      </c>
    </row>
    <row r="6189" customFormat="false" ht="15.75" hidden="false" customHeight="false" outlineLevel="0" collapsed="false">
      <c r="D6189" s="240" t="n">
        <v>6189</v>
      </c>
    </row>
    <row r="6190" customFormat="false" ht="15.75" hidden="false" customHeight="false" outlineLevel="0" collapsed="false">
      <c r="D6190" s="240" t="n">
        <v>6190</v>
      </c>
    </row>
    <row r="6191" customFormat="false" ht="15.75" hidden="false" customHeight="false" outlineLevel="0" collapsed="false">
      <c r="D6191" s="240" t="n">
        <v>6191</v>
      </c>
    </row>
    <row r="6192" customFormat="false" ht="15.75" hidden="false" customHeight="false" outlineLevel="0" collapsed="false">
      <c r="D6192" s="240" t="n">
        <v>6192</v>
      </c>
    </row>
    <row r="6193" customFormat="false" ht="15.75" hidden="false" customHeight="false" outlineLevel="0" collapsed="false">
      <c r="D6193" s="240" t="n">
        <v>6193</v>
      </c>
    </row>
    <row r="6194" customFormat="false" ht="15.75" hidden="false" customHeight="false" outlineLevel="0" collapsed="false">
      <c r="D6194" s="240" t="n">
        <v>6194</v>
      </c>
    </row>
    <row r="6195" customFormat="false" ht="15.75" hidden="false" customHeight="false" outlineLevel="0" collapsed="false">
      <c r="D6195" s="240" t="n">
        <v>6195</v>
      </c>
    </row>
    <row r="6196" customFormat="false" ht="15.75" hidden="false" customHeight="false" outlineLevel="0" collapsed="false">
      <c r="D6196" s="240" t="n">
        <v>6196</v>
      </c>
    </row>
    <row r="6197" customFormat="false" ht="15.75" hidden="false" customHeight="false" outlineLevel="0" collapsed="false">
      <c r="D6197" s="240" t="n">
        <v>6197</v>
      </c>
    </row>
    <row r="6198" customFormat="false" ht="15.75" hidden="false" customHeight="false" outlineLevel="0" collapsed="false">
      <c r="D6198" s="240" t="n">
        <v>6198</v>
      </c>
    </row>
    <row r="6199" customFormat="false" ht="15.75" hidden="false" customHeight="false" outlineLevel="0" collapsed="false">
      <c r="D6199" s="240" t="n">
        <v>6199</v>
      </c>
    </row>
    <row r="6200" customFormat="false" ht="15.75" hidden="false" customHeight="false" outlineLevel="0" collapsed="false">
      <c r="D6200" s="240" t="n">
        <v>6200</v>
      </c>
    </row>
    <row r="6201" customFormat="false" ht="15.75" hidden="false" customHeight="false" outlineLevel="0" collapsed="false">
      <c r="D6201" s="240" t="n">
        <v>6201</v>
      </c>
    </row>
    <row r="6202" customFormat="false" ht="15.75" hidden="false" customHeight="false" outlineLevel="0" collapsed="false">
      <c r="D6202" s="240" t="n">
        <v>6202</v>
      </c>
    </row>
    <row r="6203" customFormat="false" ht="15.75" hidden="false" customHeight="false" outlineLevel="0" collapsed="false">
      <c r="D6203" s="240" t="n">
        <v>6203</v>
      </c>
    </row>
    <row r="6204" customFormat="false" ht="15.75" hidden="false" customHeight="false" outlineLevel="0" collapsed="false">
      <c r="D6204" s="240" t="n">
        <v>6204</v>
      </c>
    </row>
    <row r="6205" customFormat="false" ht="15.75" hidden="false" customHeight="false" outlineLevel="0" collapsed="false">
      <c r="D6205" s="240" t="n">
        <v>6205</v>
      </c>
    </row>
    <row r="6206" customFormat="false" ht="15.75" hidden="false" customHeight="false" outlineLevel="0" collapsed="false">
      <c r="D6206" s="240" t="n">
        <v>6206</v>
      </c>
    </row>
    <row r="6207" customFormat="false" ht="15.75" hidden="false" customHeight="false" outlineLevel="0" collapsed="false">
      <c r="D6207" s="240" t="n">
        <v>6207</v>
      </c>
    </row>
    <row r="6208" customFormat="false" ht="15.75" hidden="false" customHeight="false" outlineLevel="0" collapsed="false">
      <c r="D6208" s="240" t="n">
        <v>6208</v>
      </c>
    </row>
    <row r="6209" customFormat="false" ht="15.75" hidden="false" customHeight="false" outlineLevel="0" collapsed="false">
      <c r="D6209" s="240" t="n">
        <v>6209</v>
      </c>
    </row>
    <row r="6210" customFormat="false" ht="15.75" hidden="false" customHeight="false" outlineLevel="0" collapsed="false">
      <c r="D6210" s="240" t="n">
        <v>6210</v>
      </c>
    </row>
    <row r="6211" customFormat="false" ht="15.75" hidden="false" customHeight="false" outlineLevel="0" collapsed="false">
      <c r="D6211" s="240" t="n">
        <v>6211</v>
      </c>
    </row>
    <row r="6212" customFormat="false" ht="15.75" hidden="false" customHeight="false" outlineLevel="0" collapsed="false">
      <c r="D6212" s="240" t="n">
        <v>6212</v>
      </c>
    </row>
    <row r="6213" customFormat="false" ht="15.75" hidden="false" customHeight="false" outlineLevel="0" collapsed="false">
      <c r="D6213" s="240" t="n">
        <v>6213</v>
      </c>
    </row>
    <row r="6214" customFormat="false" ht="15.75" hidden="false" customHeight="false" outlineLevel="0" collapsed="false">
      <c r="D6214" s="240" t="n">
        <v>6214</v>
      </c>
    </row>
    <row r="6215" customFormat="false" ht="15.75" hidden="false" customHeight="false" outlineLevel="0" collapsed="false">
      <c r="D6215" s="240" t="n">
        <v>6215</v>
      </c>
    </row>
    <row r="6216" customFormat="false" ht="15.75" hidden="false" customHeight="false" outlineLevel="0" collapsed="false">
      <c r="D6216" s="240" t="n">
        <v>6216</v>
      </c>
    </row>
    <row r="6217" customFormat="false" ht="15.75" hidden="false" customHeight="false" outlineLevel="0" collapsed="false">
      <c r="D6217" s="240" t="n">
        <v>6217</v>
      </c>
    </row>
    <row r="6218" customFormat="false" ht="15.75" hidden="false" customHeight="false" outlineLevel="0" collapsed="false">
      <c r="D6218" s="240" t="n">
        <v>6218</v>
      </c>
    </row>
    <row r="6219" customFormat="false" ht="15.75" hidden="false" customHeight="false" outlineLevel="0" collapsed="false">
      <c r="D6219" s="240" t="n">
        <v>6219</v>
      </c>
    </row>
    <row r="6220" customFormat="false" ht="15.75" hidden="false" customHeight="false" outlineLevel="0" collapsed="false">
      <c r="D6220" s="240" t="n">
        <v>6220</v>
      </c>
    </row>
    <row r="6221" customFormat="false" ht="15.75" hidden="false" customHeight="false" outlineLevel="0" collapsed="false">
      <c r="D6221" s="240" t="n">
        <v>6221</v>
      </c>
    </row>
    <row r="6222" customFormat="false" ht="15.75" hidden="false" customHeight="false" outlineLevel="0" collapsed="false">
      <c r="D6222" s="240" t="n">
        <v>6222</v>
      </c>
    </row>
    <row r="6223" customFormat="false" ht="15.75" hidden="false" customHeight="false" outlineLevel="0" collapsed="false">
      <c r="D6223" s="240" t="n">
        <v>6223</v>
      </c>
    </row>
    <row r="6224" customFormat="false" ht="15.75" hidden="false" customHeight="false" outlineLevel="0" collapsed="false">
      <c r="D6224" s="240" t="n">
        <v>6224</v>
      </c>
    </row>
    <row r="6225" customFormat="false" ht="15.75" hidden="false" customHeight="false" outlineLevel="0" collapsed="false">
      <c r="D6225" s="240" t="n">
        <v>6225</v>
      </c>
    </row>
    <row r="6226" customFormat="false" ht="15.75" hidden="false" customHeight="false" outlineLevel="0" collapsed="false">
      <c r="D6226" s="240" t="n">
        <v>6226</v>
      </c>
    </row>
    <row r="6227" customFormat="false" ht="15.75" hidden="false" customHeight="false" outlineLevel="0" collapsed="false">
      <c r="D6227" s="240" t="n">
        <v>6227</v>
      </c>
    </row>
    <row r="6228" customFormat="false" ht="15.75" hidden="false" customHeight="false" outlineLevel="0" collapsed="false">
      <c r="D6228" s="240" t="n">
        <v>6228</v>
      </c>
    </row>
    <row r="6229" customFormat="false" ht="15.75" hidden="false" customHeight="false" outlineLevel="0" collapsed="false">
      <c r="D6229" s="240" t="n">
        <v>6229</v>
      </c>
    </row>
    <row r="6230" customFormat="false" ht="15.75" hidden="false" customHeight="false" outlineLevel="0" collapsed="false">
      <c r="D6230" s="240" t="n">
        <v>6230</v>
      </c>
    </row>
    <row r="6231" customFormat="false" ht="15.75" hidden="false" customHeight="false" outlineLevel="0" collapsed="false">
      <c r="D6231" s="240" t="n">
        <v>6231</v>
      </c>
    </row>
    <row r="6232" customFormat="false" ht="15.75" hidden="false" customHeight="false" outlineLevel="0" collapsed="false">
      <c r="D6232" s="240" t="n">
        <v>6232</v>
      </c>
    </row>
    <row r="6233" customFormat="false" ht="15.75" hidden="false" customHeight="false" outlineLevel="0" collapsed="false">
      <c r="D6233" s="240" t="n">
        <v>6233</v>
      </c>
    </row>
    <row r="6234" customFormat="false" ht="15.75" hidden="false" customHeight="false" outlineLevel="0" collapsed="false">
      <c r="D6234" s="240" t="n">
        <v>6234</v>
      </c>
    </row>
    <row r="6235" customFormat="false" ht="15.75" hidden="false" customHeight="false" outlineLevel="0" collapsed="false">
      <c r="D6235" s="240" t="n">
        <v>6235</v>
      </c>
    </row>
    <row r="6236" customFormat="false" ht="15.75" hidden="false" customHeight="false" outlineLevel="0" collapsed="false">
      <c r="D6236" s="240" t="n">
        <v>6236</v>
      </c>
    </row>
    <row r="6237" customFormat="false" ht="15.75" hidden="false" customHeight="false" outlineLevel="0" collapsed="false">
      <c r="D6237" s="240" t="n">
        <v>6237</v>
      </c>
    </row>
    <row r="6238" customFormat="false" ht="15.75" hidden="false" customHeight="false" outlineLevel="0" collapsed="false">
      <c r="D6238" s="240" t="n">
        <v>6238</v>
      </c>
    </row>
    <row r="6239" customFormat="false" ht="15.75" hidden="false" customHeight="false" outlineLevel="0" collapsed="false">
      <c r="D6239" s="240" t="n">
        <v>6239</v>
      </c>
    </row>
    <row r="6240" customFormat="false" ht="15.75" hidden="false" customHeight="false" outlineLevel="0" collapsed="false">
      <c r="D6240" s="240" t="n">
        <v>6240</v>
      </c>
    </row>
    <row r="6241" customFormat="false" ht="15.75" hidden="false" customHeight="false" outlineLevel="0" collapsed="false">
      <c r="D6241" s="240" t="n">
        <v>6241</v>
      </c>
    </row>
    <row r="6242" customFormat="false" ht="15.75" hidden="false" customHeight="false" outlineLevel="0" collapsed="false">
      <c r="D6242" s="240" t="n">
        <v>6242</v>
      </c>
    </row>
    <row r="6243" customFormat="false" ht="15.75" hidden="false" customHeight="false" outlineLevel="0" collapsed="false">
      <c r="D6243" s="240" t="n">
        <v>6243</v>
      </c>
    </row>
    <row r="6244" customFormat="false" ht="15.75" hidden="false" customHeight="false" outlineLevel="0" collapsed="false">
      <c r="D6244" s="240" t="n">
        <v>6244</v>
      </c>
    </row>
    <row r="6245" customFormat="false" ht="15.75" hidden="false" customHeight="false" outlineLevel="0" collapsed="false">
      <c r="D6245" s="240" t="n">
        <v>6245</v>
      </c>
    </row>
    <row r="6246" customFormat="false" ht="15.75" hidden="false" customHeight="false" outlineLevel="0" collapsed="false">
      <c r="D6246" s="240" t="n">
        <v>6246</v>
      </c>
    </row>
    <row r="6247" customFormat="false" ht="15.75" hidden="false" customHeight="false" outlineLevel="0" collapsed="false">
      <c r="D6247" s="240" t="n">
        <v>6247</v>
      </c>
    </row>
    <row r="6248" customFormat="false" ht="15.75" hidden="false" customHeight="false" outlineLevel="0" collapsed="false">
      <c r="D6248" s="240" t="n">
        <v>6248</v>
      </c>
    </row>
    <row r="6249" customFormat="false" ht="15.75" hidden="false" customHeight="false" outlineLevel="0" collapsed="false">
      <c r="D6249" s="240" t="n">
        <v>6249</v>
      </c>
    </row>
    <row r="6250" customFormat="false" ht="15.75" hidden="false" customHeight="false" outlineLevel="0" collapsed="false">
      <c r="D6250" s="240" t="n">
        <v>6250</v>
      </c>
    </row>
    <row r="6251" customFormat="false" ht="15.75" hidden="false" customHeight="false" outlineLevel="0" collapsed="false">
      <c r="D6251" s="240" t="n">
        <v>6251</v>
      </c>
    </row>
    <row r="6252" customFormat="false" ht="15.75" hidden="false" customHeight="false" outlineLevel="0" collapsed="false">
      <c r="D6252" s="240" t="n">
        <v>6252</v>
      </c>
    </row>
    <row r="6253" customFormat="false" ht="15.75" hidden="false" customHeight="false" outlineLevel="0" collapsed="false">
      <c r="D6253" s="240" t="n">
        <v>6253</v>
      </c>
    </row>
    <row r="6254" customFormat="false" ht="15.75" hidden="false" customHeight="false" outlineLevel="0" collapsed="false">
      <c r="D6254" s="240" t="n">
        <v>6254</v>
      </c>
    </row>
    <row r="6255" customFormat="false" ht="15.75" hidden="false" customHeight="false" outlineLevel="0" collapsed="false">
      <c r="D6255" s="240" t="n">
        <v>6255</v>
      </c>
    </row>
    <row r="6256" customFormat="false" ht="15.75" hidden="false" customHeight="false" outlineLevel="0" collapsed="false">
      <c r="D6256" s="240" t="n">
        <v>6256</v>
      </c>
    </row>
    <row r="6257" customFormat="false" ht="15.75" hidden="false" customHeight="false" outlineLevel="0" collapsed="false">
      <c r="D6257" s="240" t="n">
        <v>6257</v>
      </c>
    </row>
    <row r="6258" customFormat="false" ht="15.75" hidden="false" customHeight="false" outlineLevel="0" collapsed="false">
      <c r="D6258" s="240" t="n">
        <v>6258</v>
      </c>
    </row>
    <row r="6259" customFormat="false" ht="15.75" hidden="false" customHeight="false" outlineLevel="0" collapsed="false">
      <c r="D6259" s="240" t="n">
        <v>6259</v>
      </c>
    </row>
    <row r="6260" customFormat="false" ht="15.75" hidden="false" customHeight="false" outlineLevel="0" collapsed="false">
      <c r="D6260" s="240" t="n">
        <v>6260</v>
      </c>
    </row>
    <row r="6261" customFormat="false" ht="15.75" hidden="false" customHeight="false" outlineLevel="0" collapsed="false">
      <c r="D6261" s="240" t="n">
        <v>6261</v>
      </c>
    </row>
    <row r="6262" customFormat="false" ht="15.75" hidden="false" customHeight="false" outlineLevel="0" collapsed="false">
      <c r="D6262" s="240" t="n">
        <v>6262</v>
      </c>
    </row>
    <row r="6263" customFormat="false" ht="15.75" hidden="false" customHeight="false" outlineLevel="0" collapsed="false">
      <c r="D6263" s="240" t="n">
        <v>6263</v>
      </c>
    </row>
    <row r="6264" customFormat="false" ht="15.75" hidden="false" customHeight="false" outlineLevel="0" collapsed="false">
      <c r="D6264" s="240" t="n">
        <v>6264</v>
      </c>
    </row>
    <row r="6265" customFormat="false" ht="15.75" hidden="false" customHeight="false" outlineLevel="0" collapsed="false">
      <c r="D6265" s="240" t="n">
        <v>6265</v>
      </c>
    </row>
    <row r="6266" customFormat="false" ht="15.75" hidden="false" customHeight="false" outlineLevel="0" collapsed="false">
      <c r="D6266" s="240" t="n">
        <v>6266</v>
      </c>
    </row>
    <row r="6267" customFormat="false" ht="15.75" hidden="false" customHeight="false" outlineLevel="0" collapsed="false">
      <c r="D6267" s="240" t="n">
        <v>6267</v>
      </c>
    </row>
    <row r="6268" customFormat="false" ht="15.75" hidden="false" customHeight="false" outlineLevel="0" collapsed="false">
      <c r="D6268" s="240" t="n">
        <v>6268</v>
      </c>
    </row>
    <row r="6269" customFormat="false" ht="15.75" hidden="false" customHeight="false" outlineLevel="0" collapsed="false">
      <c r="D6269" s="240" t="n">
        <v>6269</v>
      </c>
    </row>
    <row r="6270" customFormat="false" ht="15.75" hidden="false" customHeight="false" outlineLevel="0" collapsed="false">
      <c r="D6270" s="240" t="n">
        <v>6270</v>
      </c>
    </row>
    <row r="6271" customFormat="false" ht="15.75" hidden="false" customHeight="false" outlineLevel="0" collapsed="false">
      <c r="D6271" s="240" t="n">
        <v>6271</v>
      </c>
    </row>
    <row r="6272" customFormat="false" ht="15.75" hidden="false" customHeight="false" outlineLevel="0" collapsed="false">
      <c r="D6272" s="240" t="n">
        <v>6272</v>
      </c>
    </row>
    <row r="6273" customFormat="false" ht="15.75" hidden="false" customHeight="false" outlineLevel="0" collapsed="false">
      <c r="D6273" s="240" t="n">
        <v>6273</v>
      </c>
    </row>
    <row r="6274" customFormat="false" ht="15.75" hidden="false" customHeight="false" outlineLevel="0" collapsed="false">
      <c r="D6274" s="240" t="n">
        <v>6274</v>
      </c>
    </row>
    <row r="6275" customFormat="false" ht="15.75" hidden="false" customHeight="false" outlineLevel="0" collapsed="false">
      <c r="D6275" s="240" t="n">
        <v>6275</v>
      </c>
    </row>
    <row r="6276" customFormat="false" ht="15.75" hidden="false" customHeight="false" outlineLevel="0" collapsed="false">
      <c r="D6276" s="240" t="n">
        <v>6276</v>
      </c>
    </row>
    <row r="6277" customFormat="false" ht="15.75" hidden="false" customHeight="false" outlineLevel="0" collapsed="false">
      <c r="D6277" s="240" t="n">
        <v>6277</v>
      </c>
    </row>
    <row r="6278" customFormat="false" ht="15.75" hidden="false" customHeight="false" outlineLevel="0" collapsed="false">
      <c r="D6278" s="240" t="n">
        <v>6278</v>
      </c>
    </row>
    <row r="6279" customFormat="false" ht="15.75" hidden="false" customHeight="false" outlineLevel="0" collapsed="false">
      <c r="D6279" s="240" t="n">
        <v>6279</v>
      </c>
    </row>
    <row r="6280" customFormat="false" ht="15.75" hidden="false" customHeight="false" outlineLevel="0" collapsed="false">
      <c r="D6280" s="240" t="n">
        <v>6280</v>
      </c>
    </row>
    <row r="6281" customFormat="false" ht="15.75" hidden="false" customHeight="false" outlineLevel="0" collapsed="false">
      <c r="D6281" s="240" t="n">
        <v>6281</v>
      </c>
    </row>
    <row r="6282" customFormat="false" ht="15.75" hidden="false" customHeight="false" outlineLevel="0" collapsed="false">
      <c r="D6282" s="240" t="n">
        <v>6282</v>
      </c>
    </row>
    <row r="6283" customFormat="false" ht="15.75" hidden="false" customHeight="false" outlineLevel="0" collapsed="false">
      <c r="D6283" s="240" t="n">
        <v>6283</v>
      </c>
    </row>
    <row r="6284" customFormat="false" ht="15.75" hidden="false" customHeight="false" outlineLevel="0" collapsed="false">
      <c r="D6284" s="240" t="n">
        <v>6284</v>
      </c>
    </row>
    <row r="6285" customFormat="false" ht="15.75" hidden="false" customHeight="false" outlineLevel="0" collapsed="false">
      <c r="D6285" s="240" t="n">
        <v>6285</v>
      </c>
    </row>
    <row r="6286" customFormat="false" ht="15.75" hidden="false" customHeight="false" outlineLevel="0" collapsed="false">
      <c r="D6286" s="240" t="n">
        <v>6286</v>
      </c>
    </row>
    <row r="6287" customFormat="false" ht="15.75" hidden="false" customHeight="false" outlineLevel="0" collapsed="false">
      <c r="D6287" s="240" t="n">
        <v>6287</v>
      </c>
    </row>
    <row r="6288" customFormat="false" ht="15.75" hidden="false" customHeight="false" outlineLevel="0" collapsed="false">
      <c r="D6288" s="240" t="n">
        <v>6288</v>
      </c>
    </row>
    <row r="6289" customFormat="false" ht="15.75" hidden="false" customHeight="false" outlineLevel="0" collapsed="false">
      <c r="D6289" s="240" t="n">
        <v>6289</v>
      </c>
    </row>
    <row r="6290" customFormat="false" ht="15.75" hidden="false" customHeight="false" outlineLevel="0" collapsed="false">
      <c r="D6290" s="240" t="n">
        <v>6290</v>
      </c>
    </row>
    <row r="6291" customFormat="false" ht="15.75" hidden="false" customHeight="false" outlineLevel="0" collapsed="false">
      <c r="D6291" s="240" t="n">
        <v>6291</v>
      </c>
    </row>
    <row r="6292" customFormat="false" ht="15.75" hidden="false" customHeight="false" outlineLevel="0" collapsed="false">
      <c r="D6292" s="240" t="n">
        <v>6292</v>
      </c>
    </row>
    <row r="6293" customFormat="false" ht="15.75" hidden="false" customHeight="false" outlineLevel="0" collapsed="false">
      <c r="D6293" s="240" t="n">
        <v>6293</v>
      </c>
    </row>
    <row r="6294" customFormat="false" ht="15.75" hidden="false" customHeight="false" outlineLevel="0" collapsed="false">
      <c r="D6294" s="240" t="n">
        <v>6294</v>
      </c>
    </row>
    <row r="6295" customFormat="false" ht="15.75" hidden="false" customHeight="false" outlineLevel="0" collapsed="false">
      <c r="D6295" s="240" t="n">
        <v>6295</v>
      </c>
    </row>
    <row r="6296" customFormat="false" ht="15.75" hidden="false" customHeight="false" outlineLevel="0" collapsed="false">
      <c r="D6296" s="240" t="n">
        <v>6296</v>
      </c>
    </row>
    <row r="6297" customFormat="false" ht="15.75" hidden="false" customHeight="false" outlineLevel="0" collapsed="false">
      <c r="D6297" s="240" t="n">
        <v>6297</v>
      </c>
    </row>
    <row r="6298" customFormat="false" ht="15.75" hidden="false" customHeight="false" outlineLevel="0" collapsed="false">
      <c r="D6298" s="240" t="n">
        <v>6298</v>
      </c>
    </row>
    <row r="6299" customFormat="false" ht="15.75" hidden="false" customHeight="false" outlineLevel="0" collapsed="false">
      <c r="D6299" s="240" t="n">
        <v>6299</v>
      </c>
    </row>
    <row r="6300" customFormat="false" ht="15.75" hidden="false" customHeight="false" outlineLevel="0" collapsed="false">
      <c r="D6300" s="240" t="n">
        <v>6300</v>
      </c>
    </row>
    <row r="6301" customFormat="false" ht="15.75" hidden="false" customHeight="false" outlineLevel="0" collapsed="false">
      <c r="D6301" s="240" t="n">
        <v>6301</v>
      </c>
    </row>
    <row r="6302" customFormat="false" ht="15.75" hidden="false" customHeight="false" outlineLevel="0" collapsed="false">
      <c r="D6302" s="240" t="n">
        <v>6302</v>
      </c>
    </row>
    <row r="6303" customFormat="false" ht="15.75" hidden="false" customHeight="false" outlineLevel="0" collapsed="false">
      <c r="D6303" s="240" t="n">
        <v>6303</v>
      </c>
    </row>
    <row r="6304" customFormat="false" ht="15.75" hidden="false" customHeight="false" outlineLevel="0" collapsed="false">
      <c r="D6304" s="240" t="n">
        <v>6304</v>
      </c>
    </row>
    <row r="6305" customFormat="false" ht="15.75" hidden="false" customHeight="false" outlineLevel="0" collapsed="false">
      <c r="D6305" s="240" t="n">
        <v>6305</v>
      </c>
    </row>
    <row r="6306" customFormat="false" ht="15.75" hidden="false" customHeight="false" outlineLevel="0" collapsed="false">
      <c r="D6306" s="240" t="n">
        <v>6306</v>
      </c>
    </row>
    <row r="6307" customFormat="false" ht="15.75" hidden="false" customHeight="false" outlineLevel="0" collapsed="false">
      <c r="D6307" s="240" t="n">
        <v>6307</v>
      </c>
    </row>
    <row r="6308" customFormat="false" ht="15.75" hidden="false" customHeight="false" outlineLevel="0" collapsed="false">
      <c r="D6308" s="240" t="n">
        <v>6308</v>
      </c>
    </row>
    <row r="6309" customFormat="false" ht="15.75" hidden="false" customHeight="false" outlineLevel="0" collapsed="false">
      <c r="D6309" s="240" t="n">
        <v>6309</v>
      </c>
    </row>
    <row r="6310" customFormat="false" ht="15.75" hidden="false" customHeight="false" outlineLevel="0" collapsed="false">
      <c r="D6310" s="240" t="n">
        <v>6310</v>
      </c>
    </row>
    <row r="6311" customFormat="false" ht="15.75" hidden="false" customHeight="false" outlineLevel="0" collapsed="false">
      <c r="D6311" s="240" t="n">
        <v>6311</v>
      </c>
    </row>
    <row r="6312" customFormat="false" ht="15.75" hidden="false" customHeight="false" outlineLevel="0" collapsed="false">
      <c r="D6312" s="240" t="n">
        <v>6312</v>
      </c>
    </row>
    <row r="6313" customFormat="false" ht="15.75" hidden="false" customHeight="false" outlineLevel="0" collapsed="false">
      <c r="D6313" s="240" t="n">
        <v>6313</v>
      </c>
    </row>
    <row r="6314" customFormat="false" ht="15.75" hidden="false" customHeight="false" outlineLevel="0" collapsed="false">
      <c r="D6314" s="240" t="n">
        <v>6314</v>
      </c>
    </row>
    <row r="6315" customFormat="false" ht="15.75" hidden="false" customHeight="false" outlineLevel="0" collapsed="false">
      <c r="D6315" s="240" t="n">
        <v>6315</v>
      </c>
    </row>
    <row r="6316" customFormat="false" ht="15.75" hidden="false" customHeight="false" outlineLevel="0" collapsed="false">
      <c r="D6316" s="240" t="n">
        <v>6316</v>
      </c>
    </row>
    <row r="6317" customFormat="false" ht="15.75" hidden="false" customHeight="false" outlineLevel="0" collapsed="false">
      <c r="D6317" s="240" t="n">
        <v>6317</v>
      </c>
    </row>
    <row r="6318" customFormat="false" ht="15.75" hidden="false" customHeight="false" outlineLevel="0" collapsed="false">
      <c r="D6318" s="240" t="n">
        <v>6318</v>
      </c>
    </row>
    <row r="6319" customFormat="false" ht="15.75" hidden="false" customHeight="false" outlineLevel="0" collapsed="false">
      <c r="D6319" s="240" t="n">
        <v>6319</v>
      </c>
    </row>
    <row r="6320" customFormat="false" ht="15.75" hidden="false" customHeight="false" outlineLevel="0" collapsed="false">
      <c r="D6320" s="240" t="n">
        <v>6320</v>
      </c>
    </row>
    <row r="6321" customFormat="false" ht="15.75" hidden="false" customHeight="false" outlineLevel="0" collapsed="false">
      <c r="D6321" s="240" t="n">
        <v>6321</v>
      </c>
    </row>
    <row r="6322" customFormat="false" ht="15.75" hidden="false" customHeight="false" outlineLevel="0" collapsed="false">
      <c r="D6322" s="240" t="n">
        <v>6322</v>
      </c>
    </row>
    <row r="6323" customFormat="false" ht="15.75" hidden="false" customHeight="false" outlineLevel="0" collapsed="false">
      <c r="D6323" s="240" t="n">
        <v>6323</v>
      </c>
    </row>
    <row r="6324" customFormat="false" ht="15.75" hidden="false" customHeight="false" outlineLevel="0" collapsed="false">
      <c r="D6324" s="240" t="n">
        <v>6324</v>
      </c>
    </row>
    <row r="6325" customFormat="false" ht="15.75" hidden="false" customHeight="false" outlineLevel="0" collapsed="false">
      <c r="D6325" s="240" t="n">
        <v>6325</v>
      </c>
    </row>
    <row r="6326" customFormat="false" ht="15.75" hidden="false" customHeight="false" outlineLevel="0" collapsed="false">
      <c r="D6326" s="240" t="n">
        <v>6326</v>
      </c>
    </row>
    <row r="6327" customFormat="false" ht="15.75" hidden="false" customHeight="false" outlineLevel="0" collapsed="false">
      <c r="D6327" s="240" t="n">
        <v>6327</v>
      </c>
    </row>
    <row r="6328" customFormat="false" ht="15.75" hidden="false" customHeight="false" outlineLevel="0" collapsed="false">
      <c r="D6328" s="240" t="n">
        <v>6328</v>
      </c>
    </row>
    <row r="6329" customFormat="false" ht="15.75" hidden="false" customHeight="false" outlineLevel="0" collapsed="false">
      <c r="D6329" s="240" t="n">
        <v>6329</v>
      </c>
    </row>
    <row r="6330" customFormat="false" ht="15.75" hidden="false" customHeight="false" outlineLevel="0" collapsed="false">
      <c r="D6330" s="240" t="n">
        <v>6330</v>
      </c>
    </row>
    <row r="6331" customFormat="false" ht="15.75" hidden="false" customHeight="false" outlineLevel="0" collapsed="false">
      <c r="D6331" s="240" t="n">
        <v>6331</v>
      </c>
    </row>
    <row r="6332" customFormat="false" ht="15.75" hidden="false" customHeight="false" outlineLevel="0" collapsed="false">
      <c r="D6332" s="240" t="n">
        <v>6332</v>
      </c>
    </row>
    <row r="6333" customFormat="false" ht="15.75" hidden="false" customHeight="false" outlineLevel="0" collapsed="false">
      <c r="D6333" s="240" t="n">
        <v>6333</v>
      </c>
    </row>
    <row r="6334" customFormat="false" ht="15.75" hidden="false" customHeight="false" outlineLevel="0" collapsed="false">
      <c r="D6334" s="240" t="n">
        <v>6334</v>
      </c>
    </row>
    <row r="6335" customFormat="false" ht="15.75" hidden="false" customHeight="false" outlineLevel="0" collapsed="false">
      <c r="D6335" s="240" t="n">
        <v>6335</v>
      </c>
    </row>
    <row r="6336" customFormat="false" ht="15.75" hidden="false" customHeight="false" outlineLevel="0" collapsed="false">
      <c r="D6336" s="240" t="n">
        <v>6336</v>
      </c>
    </row>
    <row r="6337" customFormat="false" ht="15.75" hidden="false" customHeight="false" outlineLevel="0" collapsed="false">
      <c r="D6337" s="240" t="n">
        <v>6337</v>
      </c>
    </row>
    <row r="6338" customFormat="false" ht="15.75" hidden="false" customHeight="false" outlineLevel="0" collapsed="false">
      <c r="D6338" s="240" t="n">
        <v>6338</v>
      </c>
    </row>
    <row r="6339" customFormat="false" ht="15.75" hidden="false" customHeight="false" outlineLevel="0" collapsed="false">
      <c r="D6339" s="240" t="n">
        <v>6339</v>
      </c>
    </row>
    <row r="6340" customFormat="false" ht="15.75" hidden="false" customHeight="false" outlineLevel="0" collapsed="false">
      <c r="D6340" s="240" t="n">
        <v>6340</v>
      </c>
    </row>
    <row r="6341" customFormat="false" ht="15.75" hidden="false" customHeight="false" outlineLevel="0" collapsed="false">
      <c r="D6341" s="240" t="n">
        <v>6341</v>
      </c>
    </row>
    <row r="6342" customFormat="false" ht="15.75" hidden="false" customHeight="false" outlineLevel="0" collapsed="false">
      <c r="D6342" s="240" t="n">
        <v>6342</v>
      </c>
    </row>
    <row r="6343" customFormat="false" ht="15.75" hidden="false" customHeight="false" outlineLevel="0" collapsed="false">
      <c r="D6343" s="240" t="n">
        <v>6343</v>
      </c>
    </row>
    <row r="6344" customFormat="false" ht="15.75" hidden="false" customHeight="false" outlineLevel="0" collapsed="false">
      <c r="D6344" s="240" t="n">
        <v>6344</v>
      </c>
    </row>
    <row r="6345" customFormat="false" ht="15.75" hidden="false" customHeight="false" outlineLevel="0" collapsed="false">
      <c r="D6345" s="240" t="n">
        <v>6345</v>
      </c>
    </row>
    <row r="6346" customFormat="false" ht="15.75" hidden="false" customHeight="false" outlineLevel="0" collapsed="false">
      <c r="D6346" s="240" t="n">
        <v>6346</v>
      </c>
    </row>
    <row r="6347" customFormat="false" ht="15.75" hidden="false" customHeight="false" outlineLevel="0" collapsed="false">
      <c r="D6347" s="240" t="n">
        <v>6347</v>
      </c>
    </row>
    <row r="6348" customFormat="false" ht="15.75" hidden="false" customHeight="false" outlineLevel="0" collapsed="false">
      <c r="D6348" s="240" t="n">
        <v>6348</v>
      </c>
    </row>
    <row r="6349" customFormat="false" ht="15.75" hidden="false" customHeight="false" outlineLevel="0" collapsed="false">
      <c r="D6349" s="240" t="n">
        <v>6349</v>
      </c>
    </row>
    <row r="6350" customFormat="false" ht="15.75" hidden="false" customHeight="false" outlineLevel="0" collapsed="false">
      <c r="D6350" s="240" t="n">
        <v>6350</v>
      </c>
    </row>
    <row r="6351" customFormat="false" ht="15.75" hidden="false" customHeight="false" outlineLevel="0" collapsed="false">
      <c r="D6351" s="240" t="n">
        <v>6351</v>
      </c>
    </row>
    <row r="6352" customFormat="false" ht="15.75" hidden="false" customHeight="false" outlineLevel="0" collapsed="false">
      <c r="D6352" s="240" t="n">
        <v>6352</v>
      </c>
    </row>
    <row r="6353" customFormat="false" ht="15.75" hidden="false" customHeight="false" outlineLevel="0" collapsed="false">
      <c r="D6353" s="240" t="n">
        <v>6353</v>
      </c>
    </row>
    <row r="6354" customFormat="false" ht="15.75" hidden="false" customHeight="false" outlineLevel="0" collapsed="false">
      <c r="D6354" s="240" t="n">
        <v>6354</v>
      </c>
    </row>
    <row r="6355" customFormat="false" ht="15.75" hidden="false" customHeight="false" outlineLevel="0" collapsed="false">
      <c r="D6355" s="240" t="n">
        <v>6355</v>
      </c>
    </row>
    <row r="6356" customFormat="false" ht="15.75" hidden="false" customHeight="false" outlineLevel="0" collapsed="false">
      <c r="D6356" s="240" t="n">
        <v>6356</v>
      </c>
    </row>
    <row r="6357" customFormat="false" ht="15.75" hidden="false" customHeight="false" outlineLevel="0" collapsed="false">
      <c r="D6357" s="240" t="n">
        <v>6357</v>
      </c>
    </row>
    <row r="6358" customFormat="false" ht="15.75" hidden="false" customHeight="false" outlineLevel="0" collapsed="false">
      <c r="D6358" s="240" t="n">
        <v>6358</v>
      </c>
    </row>
    <row r="6359" customFormat="false" ht="15.75" hidden="false" customHeight="false" outlineLevel="0" collapsed="false">
      <c r="D6359" s="240" t="n">
        <v>6359</v>
      </c>
    </row>
    <row r="6360" customFormat="false" ht="15.75" hidden="false" customHeight="false" outlineLevel="0" collapsed="false">
      <c r="D6360" s="240" t="n">
        <v>6360</v>
      </c>
    </row>
    <row r="6361" customFormat="false" ht="15.75" hidden="false" customHeight="false" outlineLevel="0" collapsed="false">
      <c r="D6361" s="240" t="n">
        <v>6361</v>
      </c>
    </row>
    <row r="6362" customFormat="false" ht="15.75" hidden="false" customHeight="false" outlineLevel="0" collapsed="false">
      <c r="D6362" s="240" t="n">
        <v>6362</v>
      </c>
    </row>
    <row r="6363" customFormat="false" ht="15.75" hidden="false" customHeight="false" outlineLevel="0" collapsed="false">
      <c r="D6363" s="240" t="n">
        <v>6363</v>
      </c>
    </row>
    <row r="6364" customFormat="false" ht="15.75" hidden="false" customHeight="false" outlineLevel="0" collapsed="false">
      <c r="D6364" s="240" t="n">
        <v>6364</v>
      </c>
    </row>
    <row r="6365" customFormat="false" ht="15.75" hidden="false" customHeight="false" outlineLevel="0" collapsed="false">
      <c r="D6365" s="240" t="n">
        <v>6365</v>
      </c>
    </row>
    <row r="6366" customFormat="false" ht="15.75" hidden="false" customHeight="false" outlineLevel="0" collapsed="false">
      <c r="D6366" s="240" t="n">
        <v>6366</v>
      </c>
    </row>
    <row r="6367" customFormat="false" ht="15.75" hidden="false" customHeight="false" outlineLevel="0" collapsed="false">
      <c r="D6367" s="240" t="n">
        <v>6367</v>
      </c>
    </row>
    <row r="6368" customFormat="false" ht="15.75" hidden="false" customHeight="false" outlineLevel="0" collapsed="false">
      <c r="D6368" s="240" t="n">
        <v>6368</v>
      </c>
    </row>
    <row r="6369" customFormat="false" ht="15.75" hidden="false" customHeight="false" outlineLevel="0" collapsed="false">
      <c r="D6369" s="240" t="n">
        <v>6369</v>
      </c>
    </row>
    <row r="6370" customFormat="false" ht="15.75" hidden="false" customHeight="false" outlineLevel="0" collapsed="false">
      <c r="D6370" s="240" t="n">
        <v>6370</v>
      </c>
    </row>
    <row r="6371" customFormat="false" ht="15.75" hidden="false" customHeight="false" outlineLevel="0" collapsed="false">
      <c r="D6371" s="240" t="n">
        <v>6371</v>
      </c>
    </row>
    <row r="6372" customFormat="false" ht="15.75" hidden="false" customHeight="false" outlineLevel="0" collapsed="false">
      <c r="D6372" s="240" t="n">
        <v>6372</v>
      </c>
    </row>
    <row r="6373" customFormat="false" ht="15.75" hidden="false" customHeight="false" outlineLevel="0" collapsed="false">
      <c r="D6373" s="240" t="n">
        <v>6373</v>
      </c>
    </row>
    <row r="6374" customFormat="false" ht="15.75" hidden="false" customHeight="false" outlineLevel="0" collapsed="false">
      <c r="D6374" s="240" t="n">
        <v>6374</v>
      </c>
    </row>
    <row r="6375" customFormat="false" ht="15.75" hidden="false" customHeight="false" outlineLevel="0" collapsed="false">
      <c r="D6375" s="240" t="n">
        <v>6375</v>
      </c>
    </row>
    <row r="6376" customFormat="false" ht="15.75" hidden="false" customHeight="false" outlineLevel="0" collapsed="false">
      <c r="D6376" s="240" t="n">
        <v>6376</v>
      </c>
    </row>
    <row r="6377" customFormat="false" ht="15.75" hidden="false" customHeight="false" outlineLevel="0" collapsed="false">
      <c r="D6377" s="240" t="n">
        <v>6377</v>
      </c>
    </row>
    <row r="6378" customFormat="false" ht="15.75" hidden="false" customHeight="false" outlineLevel="0" collapsed="false">
      <c r="D6378" s="240" t="n">
        <v>6378</v>
      </c>
    </row>
    <row r="6379" customFormat="false" ht="15.75" hidden="false" customHeight="false" outlineLevel="0" collapsed="false">
      <c r="D6379" s="240" t="n">
        <v>6379</v>
      </c>
    </row>
    <row r="6380" customFormat="false" ht="15.75" hidden="false" customHeight="false" outlineLevel="0" collapsed="false">
      <c r="D6380" s="240" t="n">
        <v>6380</v>
      </c>
    </row>
    <row r="6381" customFormat="false" ht="15.75" hidden="false" customHeight="false" outlineLevel="0" collapsed="false">
      <c r="D6381" s="240" t="n">
        <v>6381</v>
      </c>
    </row>
    <row r="6382" customFormat="false" ht="15.75" hidden="false" customHeight="false" outlineLevel="0" collapsed="false">
      <c r="D6382" s="240" t="n">
        <v>6382</v>
      </c>
    </row>
    <row r="6383" customFormat="false" ht="15.75" hidden="false" customHeight="false" outlineLevel="0" collapsed="false">
      <c r="D6383" s="240" t="n">
        <v>6383</v>
      </c>
    </row>
    <row r="6384" customFormat="false" ht="15.75" hidden="false" customHeight="false" outlineLevel="0" collapsed="false">
      <c r="D6384" s="240" t="n">
        <v>6384</v>
      </c>
    </row>
    <row r="6385" customFormat="false" ht="15.75" hidden="false" customHeight="false" outlineLevel="0" collapsed="false">
      <c r="D6385" s="240" t="n">
        <v>6385</v>
      </c>
    </row>
    <row r="6386" customFormat="false" ht="15.75" hidden="false" customHeight="false" outlineLevel="0" collapsed="false">
      <c r="D6386" s="240" t="n">
        <v>6386</v>
      </c>
    </row>
    <row r="6387" customFormat="false" ht="15.75" hidden="false" customHeight="false" outlineLevel="0" collapsed="false">
      <c r="D6387" s="240" t="n">
        <v>6387</v>
      </c>
    </row>
    <row r="6388" customFormat="false" ht="15.75" hidden="false" customHeight="false" outlineLevel="0" collapsed="false">
      <c r="D6388" s="240" t="n">
        <v>6388</v>
      </c>
    </row>
    <row r="6389" customFormat="false" ht="15.75" hidden="false" customHeight="false" outlineLevel="0" collapsed="false">
      <c r="D6389" s="240" t="n">
        <v>6389</v>
      </c>
    </row>
    <row r="6390" customFormat="false" ht="15.75" hidden="false" customHeight="false" outlineLevel="0" collapsed="false">
      <c r="D6390" s="240" t="n">
        <v>6390</v>
      </c>
    </row>
    <row r="6391" customFormat="false" ht="15.75" hidden="false" customHeight="false" outlineLevel="0" collapsed="false">
      <c r="D6391" s="240" t="n">
        <v>6391</v>
      </c>
    </row>
    <row r="6392" customFormat="false" ht="15.75" hidden="false" customHeight="false" outlineLevel="0" collapsed="false">
      <c r="D6392" s="240" t="n">
        <v>6392</v>
      </c>
    </row>
    <row r="6393" customFormat="false" ht="15.75" hidden="false" customHeight="false" outlineLevel="0" collapsed="false">
      <c r="D6393" s="240" t="n">
        <v>6393</v>
      </c>
    </row>
    <row r="6394" customFormat="false" ht="15.75" hidden="false" customHeight="false" outlineLevel="0" collapsed="false">
      <c r="D6394" s="240" t="n">
        <v>6394</v>
      </c>
    </row>
    <row r="6395" customFormat="false" ht="15.75" hidden="false" customHeight="false" outlineLevel="0" collapsed="false">
      <c r="D6395" s="240" t="n">
        <v>6395</v>
      </c>
    </row>
    <row r="6396" customFormat="false" ht="15.75" hidden="false" customHeight="false" outlineLevel="0" collapsed="false">
      <c r="D6396" s="240" t="n">
        <v>6396</v>
      </c>
    </row>
    <row r="6397" customFormat="false" ht="15.75" hidden="false" customHeight="false" outlineLevel="0" collapsed="false">
      <c r="D6397" s="240" t="n">
        <v>6397</v>
      </c>
    </row>
    <row r="6398" customFormat="false" ht="15.75" hidden="false" customHeight="false" outlineLevel="0" collapsed="false">
      <c r="D6398" s="240" t="n">
        <v>6398</v>
      </c>
    </row>
    <row r="6399" customFormat="false" ht="15.75" hidden="false" customHeight="false" outlineLevel="0" collapsed="false">
      <c r="D6399" s="240" t="n">
        <v>6399</v>
      </c>
    </row>
    <row r="6400" customFormat="false" ht="15.75" hidden="false" customHeight="false" outlineLevel="0" collapsed="false">
      <c r="D6400" s="240" t="n">
        <v>6400</v>
      </c>
    </row>
    <row r="6401" customFormat="false" ht="15.75" hidden="false" customHeight="false" outlineLevel="0" collapsed="false">
      <c r="D6401" s="240" t="n">
        <v>6401</v>
      </c>
    </row>
    <row r="6402" customFormat="false" ht="15.75" hidden="false" customHeight="false" outlineLevel="0" collapsed="false">
      <c r="D6402" s="240" t="n">
        <v>6402</v>
      </c>
    </row>
    <row r="6403" customFormat="false" ht="15.75" hidden="false" customHeight="false" outlineLevel="0" collapsed="false">
      <c r="D6403" s="240" t="n">
        <v>6403</v>
      </c>
    </row>
    <row r="6404" customFormat="false" ht="15.75" hidden="false" customHeight="false" outlineLevel="0" collapsed="false">
      <c r="D6404" s="240" t="n">
        <v>6404</v>
      </c>
    </row>
    <row r="6405" customFormat="false" ht="15.75" hidden="false" customHeight="false" outlineLevel="0" collapsed="false">
      <c r="D6405" s="240" t="n">
        <v>6405</v>
      </c>
    </row>
    <row r="6406" customFormat="false" ht="15.75" hidden="false" customHeight="false" outlineLevel="0" collapsed="false">
      <c r="D6406" s="240" t="n">
        <v>6406</v>
      </c>
    </row>
    <row r="6407" customFormat="false" ht="15.75" hidden="false" customHeight="false" outlineLevel="0" collapsed="false">
      <c r="D6407" s="240" t="n">
        <v>6407</v>
      </c>
    </row>
    <row r="6408" customFormat="false" ht="15.75" hidden="false" customHeight="false" outlineLevel="0" collapsed="false">
      <c r="D6408" s="240" t="n">
        <v>6408</v>
      </c>
    </row>
    <row r="6409" customFormat="false" ht="15.75" hidden="false" customHeight="false" outlineLevel="0" collapsed="false">
      <c r="D6409" s="240" t="n">
        <v>6409</v>
      </c>
    </row>
    <row r="6410" customFormat="false" ht="15.75" hidden="false" customHeight="false" outlineLevel="0" collapsed="false">
      <c r="D6410" s="240" t="n">
        <v>6410</v>
      </c>
    </row>
    <row r="6411" customFormat="false" ht="15.75" hidden="false" customHeight="false" outlineLevel="0" collapsed="false">
      <c r="D6411" s="240" t="n">
        <v>6411</v>
      </c>
    </row>
    <row r="6412" customFormat="false" ht="15.75" hidden="false" customHeight="false" outlineLevel="0" collapsed="false">
      <c r="D6412" s="240" t="n">
        <v>6412</v>
      </c>
    </row>
    <row r="6413" customFormat="false" ht="15.75" hidden="false" customHeight="false" outlineLevel="0" collapsed="false">
      <c r="D6413" s="240" t="n">
        <v>6413</v>
      </c>
    </row>
    <row r="6414" customFormat="false" ht="15.75" hidden="false" customHeight="false" outlineLevel="0" collapsed="false">
      <c r="D6414" s="240" t="n">
        <v>6414</v>
      </c>
    </row>
    <row r="6415" customFormat="false" ht="15.75" hidden="false" customHeight="false" outlineLevel="0" collapsed="false">
      <c r="D6415" s="240" t="n">
        <v>6415</v>
      </c>
    </row>
    <row r="6416" customFormat="false" ht="15.75" hidden="false" customHeight="false" outlineLevel="0" collapsed="false">
      <c r="D6416" s="240" t="n">
        <v>6416</v>
      </c>
    </row>
    <row r="6417" customFormat="false" ht="15.75" hidden="false" customHeight="false" outlineLevel="0" collapsed="false">
      <c r="D6417" s="240" t="n">
        <v>6417</v>
      </c>
    </row>
    <row r="6418" customFormat="false" ht="15.75" hidden="false" customHeight="false" outlineLevel="0" collapsed="false">
      <c r="D6418" s="240" t="n">
        <v>6418</v>
      </c>
    </row>
    <row r="6419" customFormat="false" ht="15.75" hidden="false" customHeight="false" outlineLevel="0" collapsed="false">
      <c r="D6419" s="240" t="n">
        <v>6419</v>
      </c>
    </row>
    <row r="6420" customFormat="false" ht="15.75" hidden="false" customHeight="false" outlineLevel="0" collapsed="false">
      <c r="D6420" s="240" t="n">
        <v>6420</v>
      </c>
    </row>
    <row r="6421" customFormat="false" ht="15.75" hidden="false" customHeight="false" outlineLevel="0" collapsed="false">
      <c r="D6421" s="240" t="n">
        <v>6421</v>
      </c>
    </row>
    <row r="6422" customFormat="false" ht="15.75" hidden="false" customHeight="false" outlineLevel="0" collapsed="false">
      <c r="D6422" s="240" t="n">
        <v>6422</v>
      </c>
    </row>
    <row r="6423" customFormat="false" ht="15.75" hidden="false" customHeight="false" outlineLevel="0" collapsed="false">
      <c r="D6423" s="240" t="n">
        <v>6423</v>
      </c>
    </row>
    <row r="6424" customFormat="false" ht="15.75" hidden="false" customHeight="false" outlineLevel="0" collapsed="false">
      <c r="D6424" s="240" t="n">
        <v>6424</v>
      </c>
    </row>
    <row r="6425" customFormat="false" ht="15.75" hidden="false" customHeight="false" outlineLevel="0" collapsed="false">
      <c r="D6425" s="240" t="n">
        <v>6425</v>
      </c>
    </row>
    <row r="6426" customFormat="false" ht="15.75" hidden="false" customHeight="false" outlineLevel="0" collapsed="false">
      <c r="D6426" s="240" t="n">
        <v>6426</v>
      </c>
    </row>
    <row r="6427" customFormat="false" ht="15.75" hidden="false" customHeight="false" outlineLevel="0" collapsed="false">
      <c r="D6427" s="240" t="n">
        <v>6427</v>
      </c>
    </row>
    <row r="6428" customFormat="false" ht="15.75" hidden="false" customHeight="false" outlineLevel="0" collapsed="false">
      <c r="D6428" s="240" t="n">
        <v>6428</v>
      </c>
    </row>
    <row r="6429" customFormat="false" ht="15.75" hidden="false" customHeight="false" outlineLevel="0" collapsed="false">
      <c r="D6429" s="240" t="n">
        <v>6429</v>
      </c>
    </row>
    <row r="6430" customFormat="false" ht="15.75" hidden="false" customHeight="false" outlineLevel="0" collapsed="false">
      <c r="D6430" s="240" t="n">
        <v>6430</v>
      </c>
    </row>
    <row r="6431" customFormat="false" ht="15.75" hidden="false" customHeight="false" outlineLevel="0" collapsed="false">
      <c r="D6431" s="240" t="n">
        <v>6431</v>
      </c>
    </row>
    <row r="6432" customFormat="false" ht="15.75" hidden="false" customHeight="false" outlineLevel="0" collapsed="false">
      <c r="D6432" s="240" t="n">
        <v>6432</v>
      </c>
    </row>
    <row r="6433" customFormat="false" ht="15.75" hidden="false" customHeight="false" outlineLevel="0" collapsed="false">
      <c r="D6433" s="240" t="n">
        <v>6433</v>
      </c>
    </row>
    <row r="6434" customFormat="false" ht="15.75" hidden="false" customHeight="false" outlineLevel="0" collapsed="false">
      <c r="D6434" s="240" t="n">
        <v>6434</v>
      </c>
    </row>
    <row r="6435" customFormat="false" ht="15.75" hidden="false" customHeight="false" outlineLevel="0" collapsed="false">
      <c r="D6435" s="240" t="n">
        <v>6435</v>
      </c>
    </row>
    <row r="6436" customFormat="false" ht="15.75" hidden="false" customHeight="false" outlineLevel="0" collapsed="false">
      <c r="D6436" s="240" t="n">
        <v>6436</v>
      </c>
    </row>
    <row r="6437" customFormat="false" ht="15.75" hidden="false" customHeight="false" outlineLevel="0" collapsed="false">
      <c r="D6437" s="240" t="n">
        <v>6437</v>
      </c>
    </row>
    <row r="6438" customFormat="false" ht="15.75" hidden="false" customHeight="false" outlineLevel="0" collapsed="false">
      <c r="D6438" s="240" t="n">
        <v>6438</v>
      </c>
    </row>
    <row r="6439" customFormat="false" ht="15.75" hidden="false" customHeight="false" outlineLevel="0" collapsed="false">
      <c r="D6439" s="240" t="n">
        <v>6439</v>
      </c>
    </row>
    <row r="6440" customFormat="false" ht="15.75" hidden="false" customHeight="false" outlineLevel="0" collapsed="false">
      <c r="D6440" s="240" t="n">
        <v>6440</v>
      </c>
    </row>
    <row r="6441" customFormat="false" ht="15.75" hidden="false" customHeight="false" outlineLevel="0" collapsed="false">
      <c r="D6441" s="240" t="n">
        <v>6441</v>
      </c>
    </row>
    <row r="6442" customFormat="false" ht="15.75" hidden="false" customHeight="false" outlineLevel="0" collapsed="false">
      <c r="D6442" s="240" t="n">
        <v>6442</v>
      </c>
    </row>
    <row r="6443" customFormat="false" ht="15.75" hidden="false" customHeight="false" outlineLevel="0" collapsed="false">
      <c r="D6443" s="240" t="n">
        <v>6443</v>
      </c>
    </row>
    <row r="6444" customFormat="false" ht="15.75" hidden="false" customHeight="false" outlineLevel="0" collapsed="false">
      <c r="D6444" s="240" t="n">
        <v>6444</v>
      </c>
    </row>
    <row r="6445" customFormat="false" ht="15.75" hidden="false" customHeight="false" outlineLevel="0" collapsed="false">
      <c r="D6445" s="240" t="n">
        <v>6445</v>
      </c>
    </row>
    <row r="6446" customFormat="false" ht="15.75" hidden="false" customHeight="false" outlineLevel="0" collapsed="false">
      <c r="D6446" s="240" t="n">
        <v>6446</v>
      </c>
    </row>
    <row r="6447" customFormat="false" ht="15.75" hidden="false" customHeight="false" outlineLevel="0" collapsed="false">
      <c r="D6447" s="240" t="n">
        <v>6447</v>
      </c>
    </row>
    <row r="6448" customFormat="false" ht="15.75" hidden="false" customHeight="false" outlineLevel="0" collapsed="false">
      <c r="D6448" s="240" t="n">
        <v>6448</v>
      </c>
    </row>
    <row r="6449" customFormat="false" ht="15.75" hidden="false" customHeight="false" outlineLevel="0" collapsed="false">
      <c r="D6449" s="240" t="n">
        <v>6449</v>
      </c>
    </row>
    <row r="6450" customFormat="false" ht="15.75" hidden="false" customHeight="false" outlineLevel="0" collapsed="false">
      <c r="D6450" s="240" t="n">
        <v>6450</v>
      </c>
    </row>
    <row r="6451" customFormat="false" ht="15.75" hidden="false" customHeight="false" outlineLevel="0" collapsed="false">
      <c r="D6451" s="240" t="n">
        <v>6451</v>
      </c>
    </row>
    <row r="6452" customFormat="false" ht="15.75" hidden="false" customHeight="false" outlineLevel="0" collapsed="false">
      <c r="D6452" s="240" t="n">
        <v>6452</v>
      </c>
    </row>
    <row r="6453" customFormat="false" ht="15.75" hidden="false" customHeight="false" outlineLevel="0" collapsed="false">
      <c r="D6453" s="240" t="n">
        <v>6453</v>
      </c>
    </row>
    <row r="6454" customFormat="false" ht="15.75" hidden="false" customHeight="false" outlineLevel="0" collapsed="false">
      <c r="D6454" s="240" t="n">
        <v>6454</v>
      </c>
    </row>
    <row r="6455" customFormat="false" ht="15.75" hidden="false" customHeight="false" outlineLevel="0" collapsed="false">
      <c r="D6455" s="240" t="n">
        <v>6455</v>
      </c>
    </row>
    <row r="6456" customFormat="false" ht="15.75" hidden="false" customHeight="false" outlineLevel="0" collapsed="false">
      <c r="D6456" s="240" t="n">
        <v>6456</v>
      </c>
    </row>
    <row r="6457" customFormat="false" ht="15.75" hidden="false" customHeight="false" outlineLevel="0" collapsed="false">
      <c r="D6457" s="240" t="n">
        <v>6457</v>
      </c>
    </row>
    <row r="6458" customFormat="false" ht="15.75" hidden="false" customHeight="false" outlineLevel="0" collapsed="false">
      <c r="D6458" s="240" t="n">
        <v>6458</v>
      </c>
    </row>
    <row r="6459" customFormat="false" ht="15.75" hidden="false" customHeight="false" outlineLevel="0" collapsed="false">
      <c r="D6459" s="240" t="n">
        <v>6459</v>
      </c>
    </row>
    <row r="6460" customFormat="false" ht="15.75" hidden="false" customHeight="false" outlineLevel="0" collapsed="false">
      <c r="D6460" s="240" t="n">
        <v>6460</v>
      </c>
    </row>
    <row r="6461" customFormat="false" ht="15.75" hidden="false" customHeight="false" outlineLevel="0" collapsed="false">
      <c r="D6461" s="240" t="n">
        <v>6461</v>
      </c>
    </row>
    <row r="6462" customFormat="false" ht="15.75" hidden="false" customHeight="false" outlineLevel="0" collapsed="false">
      <c r="D6462" s="240" t="n">
        <v>6462</v>
      </c>
    </row>
    <row r="6463" customFormat="false" ht="15.75" hidden="false" customHeight="false" outlineLevel="0" collapsed="false">
      <c r="D6463" s="240" t="n">
        <v>6463</v>
      </c>
    </row>
    <row r="6464" customFormat="false" ht="15.75" hidden="false" customHeight="false" outlineLevel="0" collapsed="false">
      <c r="D6464" s="240" t="n">
        <v>6464</v>
      </c>
    </row>
    <row r="6465" customFormat="false" ht="15.75" hidden="false" customHeight="false" outlineLevel="0" collapsed="false">
      <c r="D6465" s="240" t="n">
        <v>6465</v>
      </c>
    </row>
    <row r="6466" customFormat="false" ht="15.75" hidden="false" customHeight="false" outlineLevel="0" collapsed="false">
      <c r="D6466" s="240" t="n">
        <v>6466</v>
      </c>
    </row>
    <row r="6467" customFormat="false" ht="15.75" hidden="false" customHeight="false" outlineLevel="0" collapsed="false">
      <c r="D6467" s="240" t="n">
        <v>6467</v>
      </c>
    </row>
    <row r="6468" customFormat="false" ht="15.75" hidden="false" customHeight="false" outlineLevel="0" collapsed="false">
      <c r="D6468" s="240" t="n">
        <v>6468</v>
      </c>
    </row>
    <row r="6469" customFormat="false" ht="15.75" hidden="false" customHeight="false" outlineLevel="0" collapsed="false">
      <c r="D6469" s="240" t="n">
        <v>6469</v>
      </c>
    </row>
    <row r="6470" customFormat="false" ht="15.75" hidden="false" customHeight="false" outlineLevel="0" collapsed="false">
      <c r="D6470" s="240" t="n">
        <v>6470</v>
      </c>
    </row>
    <row r="6471" customFormat="false" ht="15.75" hidden="false" customHeight="false" outlineLevel="0" collapsed="false">
      <c r="D6471" s="240" t="n">
        <v>6471</v>
      </c>
    </row>
    <row r="6472" customFormat="false" ht="15.75" hidden="false" customHeight="false" outlineLevel="0" collapsed="false">
      <c r="D6472" s="240" t="n">
        <v>6472</v>
      </c>
    </row>
    <row r="6473" customFormat="false" ht="15.75" hidden="false" customHeight="false" outlineLevel="0" collapsed="false">
      <c r="D6473" s="240" t="n">
        <v>6473</v>
      </c>
    </row>
    <row r="6474" customFormat="false" ht="15.75" hidden="false" customHeight="false" outlineLevel="0" collapsed="false">
      <c r="D6474" s="240" t="n">
        <v>6474</v>
      </c>
    </row>
    <row r="6475" customFormat="false" ht="15.75" hidden="false" customHeight="false" outlineLevel="0" collapsed="false">
      <c r="D6475" s="240" t="n">
        <v>6475</v>
      </c>
    </row>
    <row r="6476" customFormat="false" ht="15.75" hidden="false" customHeight="false" outlineLevel="0" collapsed="false">
      <c r="D6476" s="240" t="n">
        <v>6476</v>
      </c>
    </row>
    <row r="6477" customFormat="false" ht="15.75" hidden="false" customHeight="false" outlineLevel="0" collapsed="false">
      <c r="D6477" s="240" t="n">
        <v>6477</v>
      </c>
    </row>
    <row r="6478" customFormat="false" ht="15.75" hidden="false" customHeight="false" outlineLevel="0" collapsed="false">
      <c r="D6478" s="240" t="n">
        <v>6478</v>
      </c>
    </row>
    <row r="6479" customFormat="false" ht="15.75" hidden="false" customHeight="false" outlineLevel="0" collapsed="false">
      <c r="D6479" s="240" t="n">
        <v>6479</v>
      </c>
    </row>
    <row r="6480" customFormat="false" ht="15.75" hidden="false" customHeight="false" outlineLevel="0" collapsed="false">
      <c r="D6480" s="240" t="n">
        <v>6480</v>
      </c>
    </row>
    <row r="6481" customFormat="false" ht="15.75" hidden="false" customHeight="false" outlineLevel="0" collapsed="false">
      <c r="D6481" s="240" t="n">
        <v>6481</v>
      </c>
    </row>
    <row r="6482" customFormat="false" ht="15.75" hidden="false" customHeight="false" outlineLevel="0" collapsed="false">
      <c r="D6482" s="240" t="n">
        <v>6482</v>
      </c>
    </row>
    <row r="6483" customFormat="false" ht="15.75" hidden="false" customHeight="false" outlineLevel="0" collapsed="false">
      <c r="D6483" s="240" t="n">
        <v>6483</v>
      </c>
    </row>
    <row r="6484" customFormat="false" ht="15.75" hidden="false" customHeight="false" outlineLevel="0" collapsed="false">
      <c r="D6484" s="240" t="n">
        <v>6484</v>
      </c>
    </row>
    <row r="6485" customFormat="false" ht="15.75" hidden="false" customHeight="false" outlineLevel="0" collapsed="false">
      <c r="D6485" s="240" t="n">
        <v>6485</v>
      </c>
    </row>
    <row r="6486" customFormat="false" ht="15.75" hidden="false" customHeight="false" outlineLevel="0" collapsed="false">
      <c r="D6486" s="240" t="n">
        <v>6486</v>
      </c>
    </row>
    <row r="6487" customFormat="false" ht="15.75" hidden="false" customHeight="false" outlineLevel="0" collapsed="false">
      <c r="D6487" s="240" t="n">
        <v>6487</v>
      </c>
    </row>
    <row r="6488" customFormat="false" ht="15.75" hidden="false" customHeight="false" outlineLevel="0" collapsed="false">
      <c r="D6488" s="240" t="n">
        <v>6488</v>
      </c>
    </row>
    <row r="6489" customFormat="false" ht="15.75" hidden="false" customHeight="false" outlineLevel="0" collapsed="false">
      <c r="D6489" s="240" t="n">
        <v>6489</v>
      </c>
    </row>
    <row r="6490" customFormat="false" ht="15.75" hidden="false" customHeight="false" outlineLevel="0" collapsed="false">
      <c r="D6490" s="240" t="n">
        <v>6490</v>
      </c>
    </row>
    <row r="6491" customFormat="false" ht="15.75" hidden="false" customHeight="false" outlineLevel="0" collapsed="false">
      <c r="D6491" s="240" t="n">
        <v>6491</v>
      </c>
    </row>
    <row r="6492" customFormat="false" ht="15.75" hidden="false" customHeight="false" outlineLevel="0" collapsed="false">
      <c r="D6492" s="240" t="n">
        <v>6492</v>
      </c>
    </row>
    <row r="6493" customFormat="false" ht="15.75" hidden="false" customHeight="false" outlineLevel="0" collapsed="false">
      <c r="D6493" s="240" t="n">
        <v>6493</v>
      </c>
    </row>
    <row r="6494" customFormat="false" ht="15.75" hidden="false" customHeight="false" outlineLevel="0" collapsed="false">
      <c r="D6494" s="240" t="n">
        <v>6494</v>
      </c>
    </row>
    <row r="6495" customFormat="false" ht="15.75" hidden="false" customHeight="false" outlineLevel="0" collapsed="false">
      <c r="D6495" s="240" t="n">
        <v>6495</v>
      </c>
    </row>
    <row r="6496" customFormat="false" ht="15.75" hidden="false" customHeight="false" outlineLevel="0" collapsed="false">
      <c r="D6496" s="240" t="n">
        <v>6496</v>
      </c>
    </row>
    <row r="6497" customFormat="false" ht="15.75" hidden="false" customHeight="false" outlineLevel="0" collapsed="false">
      <c r="D6497" s="240" t="n">
        <v>6497</v>
      </c>
    </row>
    <row r="6498" customFormat="false" ht="15.75" hidden="false" customHeight="false" outlineLevel="0" collapsed="false">
      <c r="D6498" s="240" t="n">
        <v>6498</v>
      </c>
    </row>
    <row r="6499" customFormat="false" ht="15.75" hidden="false" customHeight="false" outlineLevel="0" collapsed="false">
      <c r="D6499" s="240" t="n">
        <v>6499</v>
      </c>
    </row>
    <row r="6500" customFormat="false" ht="15.75" hidden="false" customHeight="false" outlineLevel="0" collapsed="false">
      <c r="D6500" s="240" t="n">
        <v>6500</v>
      </c>
    </row>
    <row r="6501" customFormat="false" ht="15.75" hidden="false" customHeight="false" outlineLevel="0" collapsed="false">
      <c r="D6501" s="240" t="n">
        <v>6501</v>
      </c>
    </row>
    <row r="6502" customFormat="false" ht="15.75" hidden="false" customHeight="false" outlineLevel="0" collapsed="false">
      <c r="D6502" s="240" t="n">
        <v>6502</v>
      </c>
    </row>
    <row r="6503" customFormat="false" ht="15.75" hidden="false" customHeight="false" outlineLevel="0" collapsed="false">
      <c r="D6503" s="240" t="n">
        <v>6503</v>
      </c>
    </row>
    <row r="6504" customFormat="false" ht="15.75" hidden="false" customHeight="false" outlineLevel="0" collapsed="false">
      <c r="D6504" s="240" t="n">
        <v>6504</v>
      </c>
    </row>
    <row r="6505" customFormat="false" ht="15.75" hidden="false" customHeight="false" outlineLevel="0" collapsed="false">
      <c r="D6505" s="240" t="n">
        <v>6505</v>
      </c>
    </row>
    <row r="6506" customFormat="false" ht="15.75" hidden="false" customHeight="false" outlineLevel="0" collapsed="false">
      <c r="D6506" s="240" t="n">
        <v>6506</v>
      </c>
    </row>
    <row r="6507" customFormat="false" ht="15.75" hidden="false" customHeight="false" outlineLevel="0" collapsed="false">
      <c r="D6507" s="240" t="n">
        <v>6507</v>
      </c>
    </row>
    <row r="6508" customFormat="false" ht="15.75" hidden="false" customHeight="false" outlineLevel="0" collapsed="false">
      <c r="D6508" s="240" t="n">
        <v>6508</v>
      </c>
    </row>
    <row r="6509" customFormat="false" ht="15.75" hidden="false" customHeight="false" outlineLevel="0" collapsed="false">
      <c r="D6509" s="240" t="n">
        <v>6509</v>
      </c>
    </row>
    <row r="6510" customFormat="false" ht="15.75" hidden="false" customHeight="false" outlineLevel="0" collapsed="false">
      <c r="D6510" s="240" t="n">
        <v>6510</v>
      </c>
    </row>
    <row r="6511" customFormat="false" ht="15.75" hidden="false" customHeight="false" outlineLevel="0" collapsed="false">
      <c r="D6511" s="240" t="n">
        <v>6511</v>
      </c>
    </row>
    <row r="6512" customFormat="false" ht="15.75" hidden="false" customHeight="false" outlineLevel="0" collapsed="false">
      <c r="D6512" s="240" t="n">
        <v>6512</v>
      </c>
    </row>
    <row r="6513" customFormat="false" ht="15.75" hidden="false" customHeight="false" outlineLevel="0" collapsed="false">
      <c r="D6513" s="240" t="n">
        <v>6513</v>
      </c>
    </row>
    <row r="6514" customFormat="false" ht="15.75" hidden="false" customHeight="false" outlineLevel="0" collapsed="false">
      <c r="D6514" s="240" t="n">
        <v>6514</v>
      </c>
    </row>
    <row r="6515" customFormat="false" ht="15.75" hidden="false" customHeight="false" outlineLevel="0" collapsed="false">
      <c r="D6515" s="240" t="n">
        <v>6515</v>
      </c>
    </row>
    <row r="6516" customFormat="false" ht="15.75" hidden="false" customHeight="false" outlineLevel="0" collapsed="false">
      <c r="D6516" s="240" t="n">
        <v>6516</v>
      </c>
    </row>
    <row r="6517" customFormat="false" ht="15.75" hidden="false" customHeight="false" outlineLevel="0" collapsed="false">
      <c r="D6517" s="240" t="n">
        <v>6517</v>
      </c>
    </row>
    <row r="6518" customFormat="false" ht="15.75" hidden="false" customHeight="false" outlineLevel="0" collapsed="false">
      <c r="D6518" s="240" t="n">
        <v>6518</v>
      </c>
    </row>
    <row r="6519" customFormat="false" ht="15.75" hidden="false" customHeight="false" outlineLevel="0" collapsed="false">
      <c r="D6519" s="240" t="n">
        <v>6519</v>
      </c>
    </row>
    <row r="6520" customFormat="false" ht="15.75" hidden="false" customHeight="false" outlineLevel="0" collapsed="false">
      <c r="D6520" s="240" t="n">
        <v>6520</v>
      </c>
    </row>
    <row r="6521" customFormat="false" ht="15.75" hidden="false" customHeight="false" outlineLevel="0" collapsed="false">
      <c r="D6521" s="240" t="n">
        <v>6521</v>
      </c>
    </row>
    <row r="6522" customFormat="false" ht="15.75" hidden="false" customHeight="false" outlineLevel="0" collapsed="false">
      <c r="D6522" s="240" t="n">
        <v>6522</v>
      </c>
    </row>
    <row r="6523" customFormat="false" ht="15.75" hidden="false" customHeight="false" outlineLevel="0" collapsed="false">
      <c r="D6523" s="240" t="n">
        <v>6523</v>
      </c>
    </row>
    <row r="6524" customFormat="false" ht="15.75" hidden="false" customHeight="false" outlineLevel="0" collapsed="false">
      <c r="D6524" s="240" t="n">
        <v>6524</v>
      </c>
    </row>
    <row r="6525" customFormat="false" ht="15.75" hidden="false" customHeight="false" outlineLevel="0" collapsed="false">
      <c r="D6525" s="240" t="n">
        <v>6525</v>
      </c>
    </row>
    <row r="6526" customFormat="false" ht="15.75" hidden="false" customHeight="false" outlineLevel="0" collapsed="false">
      <c r="D6526" s="240" t="n">
        <v>6526</v>
      </c>
    </row>
    <row r="6527" customFormat="false" ht="15.75" hidden="false" customHeight="false" outlineLevel="0" collapsed="false">
      <c r="D6527" s="240" t="n">
        <v>6527</v>
      </c>
    </row>
    <row r="6528" customFormat="false" ht="15.75" hidden="false" customHeight="false" outlineLevel="0" collapsed="false">
      <c r="D6528" s="240" t="n">
        <v>6528</v>
      </c>
    </row>
    <row r="6529" customFormat="false" ht="15.75" hidden="false" customHeight="false" outlineLevel="0" collapsed="false">
      <c r="D6529" s="240" t="n">
        <v>6529</v>
      </c>
    </row>
    <row r="6530" customFormat="false" ht="15.75" hidden="false" customHeight="false" outlineLevel="0" collapsed="false">
      <c r="D6530" s="240" t="n">
        <v>6530</v>
      </c>
    </row>
    <row r="6531" customFormat="false" ht="15.75" hidden="false" customHeight="false" outlineLevel="0" collapsed="false">
      <c r="D6531" s="240" t="n">
        <v>6531</v>
      </c>
    </row>
    <row r="6532" customFormat="false" ht="15.75" hidden="false" customHeight="false" outlineLevel="0" collapsed="false">
      <c r="D6532" s="240" t="n">
        <v>6532</v>
      </c>
    </row>
    <row r="6533" customFormat="false" ht="15.75" hidden="false" customHeight="false" outlineLevel="0" collapsed="false">
      <c r="D6533" s="240" t="n">
        <v>6533</v>
      </c>
    </row>
    <row r="6534" customFormat="false" ht="15.75" hidden="false" customHeight="false" outlineLevel="0" collapsed="false">
      <c r="D6534" s="240" t="n">
        <v>6534</v>
      </c>
    </row>
    <row r="6535" customFormat="false" ht="15.75" hidden="false" customHeight="false" outlineLevel="0" collapsed="false">
      <c r="D6535" s="240" t="n">
        <v>6535</v>
      </c>
    </row>
    <row r="6536" customFormat="false" ht="15.75" hidden="false" customHeight="false" outlineLevel="0" collapsed="false">
      <c r="D6536" s="240" t="n">
        <v>6536</v>
      </c>
    </row>
    <row r="6537" customFormat="false" ht="15.75" hidden="false" customHeight="false" outlineLevel="0" collapsed="false">
      <c r="D6537" s="240" t="n">
        <v>6537</v>
      </c>
    </row>
    <row r="6538" customFormat="false" ht="15.75" hidden="false" customHeight="false" outlineLevel="0" collapsed="false">
      <c r="D6538" s="240" t="n">
        <v>6538</v>
      </c>
    </row>
    <row r="6539" customFormat="false" ht="15.75" hidden="false" customHeight="false" outlineLevel="0" collapsed="false">
      <c r="D6539" s="240" t="n">
        <v>6539</v>
      </c>
    </row>
    <row r="6540" customFormat="false" ht="15.75" hidden="false" customHeight="false" outlineLevel="0" collapsed="false">
      <c r="D6540" s="240" t="n">
        <v>6540</v>
      </c>
    </row>
    <row r="6541" customFormat="false" ht="15.75" hidden="false" customHeight="false" outlineLevel="0" collapsed="false">
      <c r="D6541" s="240" t="n">
        <v>6541</v>
      </c>
    </row>
    <row r="6542" customFormat="false" ht="15.75" hidden="false" customHeight="false" outlineLevel="0" collapsed="false">
      <c r="D6542" s="240" t="n">
        <v>6542</v>
      </c>
    </row>
    <row r="6543" customFormat="false" ht="15.75" hidden="false" customHeight="false" outlineLevel="0" collapsed="false">
      <c r="D6543" s="240" t="n">
        <v>6543</v>
      </c>
    </row>
    <row r="6544" customFormat="false" ht="15.75" hidden="false" customHeight="false" outlineLevel="0" collapsed="false">
      <c r="D6544" s="240" t="n">
        <v>6544</v>
      </c>
    </row>
    <row r="6545" customFormat="false" ht="15.75" hidden="false" customHeight="false" outlineLevel="0" collapsed="false">
      <c r="D6545" s="240" t="n">
        <v>6545</v>
      </c>
    </row>
    <row r="6546" customFormat="false" ht="15.75" hidden="false" customHeight="false" outlineLevel="0" collapsed="false">
      <c r="D6546" s="240" t="n">
        <v>6546</v>
      </c>
    </row>
    <row r="6547" customFormat="false" ht="15.75" hidden="false" customHeight="false" outlineLevel="0" collapsed="false">
      <c r="D6547" s="240" t="n">
        <v>6547</v>
      </c>
    </row>
    <row r="6548" customFormat="false" ht="15.75" hidden="false" customHeight="false" outlineLevel="0" collapsed="false">
      <c r="D6548" s="240" t="n">
        <v>6548</v>
      </c>
    </row>
    <row r="6549" customFormat="false" ht="15.75" hidden="false" customHeight="false" outlineLevel="0" collapsed="false">
      <c r="D6549" s="240" t="n">
        <v>6549</v>
      </c>
    </row>
    <row r="6550" customFormat="false" ht="15.75" hidden="false" customHeight="false" outlineLevel="0" collapsed="false">
      <c r="D6550" s="240" t="n">
        <v>6550</v>
      </c>
    </row>
    <row r="6551" customFormat="false" ht="15.75" hidden="false" customHeight="false" outlineLevel="0" collapsed="false">
      <c r="D6551" s="240" t="n">
        <v>6551</v>
      </c>
    </row>
    <row r="6552" customFormat="false" ht="15.75" hidden="false" customHeight="false" outlineLevel="0" collapsed="false">
      <c r="D6552" s="240" t="n">
        <v>6552</v>
      </c>
    </row>
    <row r="6553" customFormat="false" ht="15.75" hidden="false" customHeight="false" outlineLevel="0" collapsed="false">
      <c r="D6553" s="240" t="n">
        <v>6553</v>
      </c>
    </row>
    <row r="6554" customFormat="false" ht="15.75" hidden="false" customHeight="false" outlineLevel="0" collapsed="false">
      <c r="D6554" s="240" t="n">
        <v>6554</v>
      </c>
    </row>
    <row r="6555" customFormat="false" ht="15.75" hidden="false" customHeight="false" outlineLevel="0" collapsed="false">
      <c r="D6555" s="240" t="n">
        <v>6555</v>
      </c>
    </row>
    <row r="6556" customFormat="false" ht="15.75" hidden="false" customHeight="false" outlineLevel="0" collapsed="false">
      <c r="D6556" s="240" t="n">
        <v>6556</v>
      </c>
    </row>
    <row r="6557" customFormat="false" ht="15.75" hidden="false" customHeight="false" outlineLevel="0" collapsed="false">
      <c r="D6557" s="240" t="n">
        <v>6557</v>
      </c>
    </row>
    <row r="6558" customFormat="false" ht="15.75" hidden="false" customHeight="false" outlineLevel="0" collapsed="false">
      <c r="D6558" s="240" t="n">
        <v>6558</v>
      </c>
    </row>
    <row r="6559" customFormat="false" ht="15.75" hidden="false" customHeight="false" outlineLevel="0" collapsed="false">
      <c r="D6559" s="240" t="n">
        <v>6559</v>
      </c>
    </row>
    <row r="6560" customFormat="false" ht="15.75" hidden="false" customHeight="false" outlineLevel="0" collapsed="false">
      <c r="D6560" s="240" t="n">
        <v>6560</v>
      </c>
    </row>
    <row r="6561" customFormat="false" ht="15.75" hidden="false" customHeight="false" outlineLevel="0" collapsed="false">
      <c r="D6561" s="240" t="n">
        <v>6561</v>
      </c>
    </row>
    <row r="6562" customFormat="false" ht="15.75" hidden="false" customHeight="false" outlineLevel="0" collapsed="false">
      <c r="D6562" s="240" t="n">
        <v>6562</v>
      </c>
    </row>
    <row r="6563" customFormat="false" ht="15.75" hidden="false" customHeight="false" outlineLevel="0" collapsed="false">
      <c r="D6563" s="240" t="n">
        <v>6563</v>
      </c>
    </row>
    <row r="6564" customFormat="false" ht="15.75" hidden="false" customHeight="false" outlineLevel="0" collapsed="false">
      <c r="D6564" s="240" t="n">
        <v>6564</v>
      </c>
    </row>
    <row r="6565" customFormat="false" ht="15.75" hidden="false" customHeight="false" outlineLevel="0" collapsed="false">
      <c r="D6565" s="240" t="n">
        <v>6565</v>
      </c>
    </row>
    <row r="6566" customFormat="false" ht="15.75" hidden="false" customHeight="false" outlineLevel="0" collapsed="false">
      <c r="D6566" s="240" t="n">
        <v>6566</v>
      </c>
    </row>
    <row r="6567" customFormat="false" ht="15.75" hidden="false" customHeight="false" outlineLevel="0" collapsed="false">
      <c r="D6567" s="240" t="n">
        <v>6567</v>
      </c>
    </row>
    <row r="6568" customFormat="false" ht="15.75" hidden="false" customHeight="false" outlineLevel="0" collapsed="false">
      <c r="D6568" s="240" t="n">
        <v>6568</v>
      </c>
    </row>
    <row r="6569" customFormat="false" ht="15.75" hidden="false" customHeight="false" outlineLevel="0" collapsed="false">
      <c r="D6569" s="240" t="n">
        <v>6569</v>
      </c>
    </row>
    <row r="6570" customFormat="false" ht="15.75" hidden="false" customHeight="false" outlineLevel="0" collapsed="false">
      <c r="D6570" s="240" t="n">
        <v>6570</v>
      </c>
    </row>
    <row r="6571" customFormat="false" ht="15.75" hidden="false" customHeight="false" outlineLevel="0" collapsed="false">
      <c r="D6571" s="240" t="n">
        <v>6571</v>
      </c>
    </row>
    <row r="6572" customFormat="false" ht="15.75" hidden="false" customHeight="false" outlineLevel="0" collapsed="false">
      <c r="D6572" s="240" t="n">
        <v>6572</v>
      </c>
    </row>
    <row r="6573" customFormat="false" ht="15.75" hidden="false" customHeight="false" outlineLevel="0" collapsed="false">
      <c r="D6573" s="240" t="n">
        <v>6573</v>
      </c>
    </row>
    <row r="6574" customFormat="false" ht="15.75" hidden="false" customHeight="false" outlineLevel="0" collapsed="false">
      <c r="D6574" s="240" t="n">
        <v>6574</v>
      </c>
    </row>
    <row r="6575" customFormat="false" ht="15.75" hidden="false" customHeight="false" outlineLevel="0" collapsed="false">
      <c r="D6575" s="240" t="n">
        <v>6575</v>
      </c>
    </row>
    <row r="6576" customFormat="false" ht="15.75" hidden="false" customHeight="false" outlineLevel="0" collapsed="false">
      <c r="D6576" s="240" t="n">
        <v>6576</v>
      </c>
    </row>
    <row r="6577" customFormat="false" ht="15.75" hidden="false" customHeight="false" outlineLevel="0" collapsed="false">
      <c r="D6577" s="240" t="n">
        <v>6577</v>
      </c>
    </row>
    <row r="6578" customFormat="false" ht="15.75" hidden="false" customHeight="false" outlineLevel="0" collapsed="false">
      <c r="D6578" s="240" t="n">
        <v>6578</v>
      </c>
    </row>
    <row r="6579" customFormat="false" ht="15.75" hidden="false" customHeight="false" outlineLevel="0" collapsed="false">
      <c r="D6579" s="240" t="n">
        <v>6579</v>
      </c>
    </row>
    <row r="6580" customFormat="false" ht="15.75" hidden="false" customHeight="false" outlineLevel="0" collapsed="false">
      <c r="D6580" s="240" t="n">
        <v>6580</v>
      </c>
    </row>
    <row r="6581" customFormat="false" ht="15.75" hidden="false" customHeight="false" outlineLevel="0" collapsed="false">
      <c r="D6581" s="240" t="n">
        <v>6581</v>
      </c>
    </row>
    <row r="6582" customFormat="false" ht="15.75" hidden="false" customHeight="false" outlineLevel="0" collapsed="false">
      <c r="D6582" s="240" t="n">
        <v>6582</v>
      </c>
    </row>
    <row r="6583" customFormat="false" ht="15.75" hidden="false" customHeight="false" outlineLevel="0" collapsed="false">
      <c r="D6583" s="240" t="n">
        <v>6583</v>
      </c>
    </row>
    <row r="6584" customFormat="false" ht="15.75" hidden="false" customHeight="false" outlineLevel="0" collapsed="false">
      <c r="D6584" s="240" t="n">
        <v>6584</v>
      </c>
    </row>
    <row r="6585" customFormat="false" ht="15.75" hidden="false" customHeight="false" outlineLevel="0" collapsed="false">
      <c r="D6585" s="240" t="n">
        <v>6585</v>
      </c>
    </row>
    <row r="6586" customFormat="false" ht="15.75" hidden="false" customHeight="false" outlineLevel="0" collapsed="false">
      <c r="D6586" s="240" t="n">
        <v>6586</v>
      </c>
    </row>
    <row r="6587" customFormat="false" ht="15.75" hidden="false" customHeight="false" outlineLevel="0" collapsed="false">
      <c r="D6587" s="240" t="n">
        <v>6587</v>
      </c>
    </row>
    <row r="6588" customFormat="false" ht="15.75" hidden="false" customHeight="false" outlineLevel="0" collapsed="false">
      <c r="D6588" s="240" t="n">
        <v>6588</v>
      </c>
    </row>
    <row r="6589" customFormat="false" ht="15.75" hidden="false" customHeight="false" outlineLevel="0" collapsed="false">
      <c r="D6589" s="240" t="n">
        <v>6589</v>
      </c>
    </row>
    <row r="6590" customFormat="false" ht="15.75" hidden="false" customHeight="false" outlineLevel="0" collapsed="false">
      <c r="D6590" s="240" t="n">
        <v>6590</v>
      </c>
    </row>
    <row r="6591" customFormat="false" ht="15.75" hidden="false" customHeight="false" outlineLevel="0" collapsed="false">
      <c r="D6591" s="240" t="n">
        <v>6591</v>
      </c>
    </row>
    <row r="6592" customFormat="false" ht="15.75" hidden="false" customHeight="false" outlineLevel="0" collapsed="false">
      <c r="D6592" s="240" t="n">
        <v>6592</v>
      </c>
    </row>
    <row r="6593" customFormat="false" ht="15.75" hidden="false" customHeight="false" outlineLevel="0" collapsed="false">
      <c r="D6593" s="240" t="n">
        <v>6593</v>
      </c>
    </row>
    <row r="6594" customFormat="false" ht="15.75" hidden="false" customHeight="false" outlineLevel="0" collapsed="false">
      <c r="D6594" s="240" t="n">
        <v>6594</v>
      </c>
    </row>
    <row r="6595" customFormat="false" ht="15.75" hidden="false" customHeight="false" outlineLevel="0" collapsed="false">
      <c r="D6595" s="240" t="n">
        <v>6595</v>
      </c>
    </row>
    <row r="6596" customFormat="false" ht="15.75" hidden="false" customHeight="false" outlineLevel="0" collapsed="false">
      <c r="D6596" s="240" t="n">
        <v>6596</v>
      </c>
    </row>
    <row r="6597" customFormat="false" ht="15.75" hidden="false" customHeight="false" outlineLevel="0" collapsed="false">
      <c r="D6597" s="240" t="n">
        <v>6597</v>
      </c>
    </row>
    <row r="6598" customFormat="false" ht="15.75" hidden="false" customHeight="false" outlineLevel="0" collapsed="false">
      <c r="D6598" s="240" t="n">
        <v>6598</v>
      </c>
    </row>
    <row r="6599" customFormat="false" ht="15.75" hidden="false" customHeight="false" outlineLevel="0" collapsed="false">
      <c r="D6599" s="240" t="n">
        <v>6599</v>
      </c>
    </row>
    <row r="6600" customFormat="false" ht="15.75" hidden="false" customHeight="false" outlineLevel="0" collapsed="false">
      <c r="D6600" s="240" t="n">
        <v>6600</v>
      </c>
    </row>
    <row r="6601" customFormat="false" ht="15.75" hidden="false" customHeight="false" outlineLevel="0" collapsed="false">
      <c r="D6601" s="240" t="n">
        <v>6601</v>
      </c>
    </row>
    <row r="6602" customFormat="false" ht="15.75" hidden="false" customHeight="false" outlineLevel="0" collapsed="false">
      <c r="D6602" s="240" t="n">
        <v>6602</v>
      </c>
    </row>
    <row r="6603" customFormat="false" ht="15.75" hidden="false" customHeight="false" outlineLevel="0" collapsed="false">
      <c r="D6603" s="240" t="n">
        <v>6603</v>
      </c>
    </row>
    <row r="6604" customFormat="false" ht="15.75" hidden="false" customHeight="false" outlineLevel="0" collapsed="false">
      <c r="D6604" s="240" t="n">
        <v>6604</v>
      </c>
    </row>
    <row r="6605" customFormat="false" ht="15.75" hidden="false" customHeight="false" outlineLevel="0" collapsed="false">
      <c r="D6605" s="240" t="n">
        <v>6605</v>
      </c>
    </row>
    <row r="6606" customFormat="false" ht="15.75" hidden="false" customHeight="false" outlineLevel="0" collapsed="false">
      <c r="D6606" s="240" t="n">
        <v>6606</v>
      </c>
    </row>
    <row r="6607" customFormat="false" ht="15.75" hidden="false" customHeight="false" outlineLevel="0" collapsed="false">
      <c r="D6607" s="240" t="n">
        <v>6607</v>
      </c>
    </row>
    <row r="6608" customFormat="false" ht="15.75" hidden="false" customHeight="false" outlineLevel="0" collapsed="false">
      <c r="D6608" s="240" t="n">
        <v>6608</v>
      </c>
    </row>
    <row r="6609" customFormat="false" ht="15.75" hidden="false" customHeight="false" outlineLevel="0" collapsed="false">
      <c r="D6609" s="240" t="n">
        <v>6609</v>
      </c>
    </row>
    <row r="6610" customFormat="false" ht="15.75" hidden="false" customHeight="false" outlineLevel="0" collapsed="false">
      <c r="D6610" s="240" t="n">
        <v>6610</v>
      </c>
    </row>
    <row r="6611" customFormat="false" ht="15.75" hidden="false" customHeight="false" outlineLevel="0" collapsed="false">
      <c r="D6611" s="240" t="n">
        <v>6611</v>
      </c>
    </row>
    <row r="6612" customFormat="false" ht="15.75" hidden="false" customHeight="false" outlineLevel="0" collapsed="false">
      <c r="D6612" s="240" t="n">
        <v>6612</v>
      </c>
    </row>
    <row r="6613" customFormat="false" ht="15.75" hidden="false" customHeight="false" outlineLevel="0" collapsed="false">
      <c r="D6613" s="240" t="n">
        <v>6613</v>
      </c>
    </row>
    <row r="6614" customFormat="false" ht="15.75" hidden="false" customHeight="false" outlineLevel="0" collapsed="false">
      <c r="D6614" s="240" t="n">
        <v>6614</v>
      </c>
    </row>
    <row r="6615" customFormat="false" ht="15.75" hidden="false" customHeight="false" outlineLevel="0" collapsed="false">
      <c r="D6615" s="240" t="n">
        <v>6615</v>
      </c>
    </row>
    <row r="6616" customFormat="false" ht="15.75" hidden="false" customHeight="false" outlineLevel="0" collapsed="false">
      <c r="D6616" s="240" t="n">
        <v>6616</v>
      </c>
    </row>
    <row r="6617" customFormat="false" ht="15.75" hidden="false" customHeight="false" outlineLevel="0" collapsed="false">
      <c r="D6617" s="240" t="n">
        <v>6617</v>
      </c>
    </row>
    <row r="6618" customFormat="false" ht="15.75" hidden="false" customHeight="false" outlineLevel="0" collapsed="false">
      <c r="D6618" s="240" t="n">
        <v>6618</v>
      </c>
    </row>
    <row r="6619" customFormat="false" ht="15.75" hidden="false" customHeight="false" outlineLevel="0" collapsed="false">
      <c r="D6619" s="240" t="n">
        <v>6619</v>
      </c>
    </row>
    <row r="6620" customFormat="false" ht="15.75" hidden="false" customHeight="false" outlineLevel="0" collapsed="false">
      <c r="D6620" s="240" t="n">
        <v>6620</v>
      </c>
    </row>
    <row r="6621" customFormat="false" ht="15.75" hidden="false" customHeight="false" outlineLevel="0" collapsed="false">
      <c r="D6621" s="240" t="n">
        <v>6621</v>
      </c>
    </row>
    <row r="6622" customFormat="false" ht="15.75" hidden="false" customHeight="false" outlineLevel="0" collapsed="false">
      <c r="D6622" s="240" t="n">
        <v>6622</v>
      </c>
    </row>
    <row r="6623" customFormat="false" ht="15.75" hidden="false" customHeight="false" outlineLevel="0" collapsed="false">
      <c r="D6623" s="240" t="n">
        <v>6623</v>
      </c>
    </row>
    <row r="6624" customFormat="false" ht="15.75" hidden="false" customHeight="false" outlineLevel="0" collapsed="false">
      <c r="D6624" s="240" t="n">
        <v>6624</v>
      </c>
    </row>
    <row r="6625" customFormat="false" ht="15.75" hidden="false" customHeight="false" outlineLevel="0" collapsed="false">
      <c r="D6625" s="240" t="n">
        <v>6625</v>
      </c>
    </row>
    <row r="6626" customFormat="false" ht="15.75" hidden="false" customHeight="false" outlineLevel="0" collapsed="false">
      <c r="D6626" s="240" t="n">
        <v>6626</v>
      </c>
    </row>
    <row r="6627" customFormat="false" ht="15.75" hidden="false" customHeight="false" outlineLevel="0" collapsed="false">
      <c r="D6627" s="240" t="n">
        <v>6627</v>
      </c>
    </row>
    <row r="6628" customFormat="false" ht="15.75" hidden="false" customHeight="false" outlineLevel="0" collapsed="false">
      <c r="D6628" s="240" t="n">
        <v>6628</v>
      </c>
    </row>
    <row r="6629" customFormat="false" ht="15.75" hidden="false" customHeight="false" outlineLevel="0" collapsed="false">
      <c r="D6629" s="240" t="n">
        <v>6629</v>
      </c>
    </row>
    <row r="6630" customFormat="false" ht="15.75" hidden="false" customHeight="false" outlineLevel="0" collapsed="false">
      <c r="D6630" s="240" t="n">
        <v>6630</v>
      </c>
    </row>
    <row r="6631" customFormat="false" ht="15.75" hidden="false" customHeight="false" outlineLevel="0" collapsed="false">
      <c r="D6631" s="240" t="n">
        <v>6631</v>
      </c>
    </row>
    <row r="6632" customFormat="false" ht="15.75" hidden="false" customHeight="false" outlineLevel="0" collapsed="false">
      <c r="D6632" s="240" t="n">
        <v>6632</v>
      </c>
    </row>
    <row r="6633" customFormat="false" ht="15.75" hidden="false" customHeight="false" outlineLevel="0" collapsed="false">
      <c r="D6633" s="240" t="n">
        <v>6633</v>
      </c>
    </row>
    <row r="6634" customFormat="false" ht="15.75" hidden="false" customHeight="false" outlineLevel="0" collapsed="false">
      <c r="D6634" s="240" t="n">
        <v>6634</v>
      </c>
    </row>
    <row r="6635" customFormat="false" ht="15.75" hidden="false" customHeight="false" outlineLevel="0" collapsed="false">
      <c r="D6635" s="240" t="n">
        <v>6635</v>
      </c>
    </row>
    <row r="6636" customFormat="false" ht="15.75" hidden="false" customHeight="false" outlineLevel="0" collapsed="false">
      <c r="D6636" s="240" t="n">
        <v>6636</v>
      </c>
    </row>
    <row r="6637" customFormat="false" ht="15.75" hidden="false" customHeight="false" outlineLevel="0" collapsed="false">
      <c r="D6637" s="240" t="n">
        <v>6637</v>
      </c>
    </row>
    <row r="6638" customFormat="false" ht="15.75" hidden="false" customHeight="false" outlineLevel="0" collapsed="false">
      <c r="D6638" s="240" t="n">
        <v>6638</v>
      </c>
    </row>
    <row r="6639" customFormat="false" ht="15.75" hidden="false" customHeight="false" outlineLevel="0" collapsed="false">
      <c r="D6639" s="240" t="n">
        <v>6639</v>
      </c>
    </row>
    <row r="6640" customFormat="false" ht="15.75" hidden="false" customHeight="false" outlineLevel="0" collapsed="false">
      <c r="D6640" s="240" t="n">
        <v>6640</v>
      </c>
    </row>
    <row r="6641" customFormat="false" ht="15.75" hidden="false" customHeight="false" outlineLevel="0" collapsed="false">
      <c r="D6641" s="240" t="n">
        <v>6641</v>
      </c>
    </row>
    <row r="6642" customFormat="false" ht="15.75" hidden="false" customHeight="false" outlineLevel="0" collapsed="false">
      <c r="D6642" s="240" t="n">
        <v>6642</v>
      </c>
    </row>
    <row r="6643" customFormat="false" ht="15.75" hidden="false" customHeight="false" outlineLevel="0" collapsed="false">
      <c r="D6643" s="240" t="n">
        <v>6643</v>
      </c>
    </row>
    <row r="6644" customFormat="false" ht="15.75" hidden="false" customHeight="false" outlineLevel="0" collapsed="false">
      <c r="D6644" s="240" t="n">
        <v>6644</v>
      </c>
    </row>
    <row r="6645" customFormat="false" ht="15.75" hidden="false" customHeight="false" outlineLevel="0" collapsed="false">
      <c r="D6645" s="240" t="n">
        <v>6645</v>
      </c>
    </row>
    <row r="6646" customFormat="false" ht="15.75" hidden="false" customHeight="false" outlineLevel="0" collapsed="false">
      <c r="D6646" s="240" t="n">
        <v>6646</v>
      </c>
    </row>
    <row r="6647" customFormat="false" ht="15.75" hidden="false" customHeight="false" outlineLevel="0" collapsed="false">
      <c r="D6647" s="240" t="n">
        <v>6647</v>
      </c>
    </row>
    <row r="6648" customFormat="false" ht="15.75" hidden="false" customHeight="false" outlineLevel="0" collapsed="false">
      <c r="D6648" s="240" t="n">
        <v>6648</v>
      </c>
    </row>
    <row r="6649" customFormat="false" ht="15.75" hidden="false" customHeight="false" outlineLevel="0" collapsed="false">
      <c r="D6649" s="240" t="n">
        <v>6649</v>
      </c>
    </row>
    <row r="6650" customFormat="false" ht="15.75" hidden="false" customHeight="false" outlineLevel="0" collapsed="false">
      <c r="D6650" s="240" t="n">
        <v>6650</v>
      </c>
    </row>
    <row r="6651" customFormat="false" ht="15.75" hidden="false" customHeight="false" outlineLevel="0" collapsed="false">
      <c r="D6651" s="240" t="n">
        <v>6651</v>
      </c>
    </row>
    <row r="6652" customFormat="false" ht="15.75" hidden="false" customHeight="false" outlineLevel="0" collapsed="false">
      <c r="D6652" s="240" t="n">
        <v>6652</v>
      </c>
    </row>
    <row r="6653" customFormat="false" ht="15.75" hidden="false" customHeight="false" outlineLevel="0" collapsed="false">
      <c r="D6653" s="240" t="n">
        <v>6653</v>
      </c>
    </row>
    <row r="6654" customFormat="false" ht="15.75" hidden="false" customHeight="false" outlineLevel="0" collapsed="false">
      <c r="D6654" s="240" t="n">
        <v>6654</v>
      </c>
    </row>
    <row r="6655" customFormat="false" ht="15.75" hidden="false" customHeight="false" outlineLevel="0" collapsed="false">
      <c r="D6655" s="240" t="n">
        <v>6655</v>
      </c>
    </row>
    <row r="6656" customFormat="false" ht="15.75" hidden="false" customHeight="false" outlineLevel="0" collapsed="false">
      <c r="D6656" s="240" t="n">
        <v>6656</v>
      </c>
    </row>
    <row r="6657" customFormat="false" ht="15.75" hidden="false" customHeight="false" outlineLevel="0" collapsed="false">
      <c r="D6657" s="240" t="n">
        <v>6657</v>
      </c>
    </row>
    <row r="6658" customFormat="false" ht="15.75" hidden="false" customHeight="false" outlineLevel="0" collapsed="false">
      <c r="D6658" s="240" t="n">
        <v>6658</v>
      </c>
    </row>
    <row r="6659" customFormat="false" ht="15.75" hidden="false" customHeight="false" outlineLevel="0" collapsed="false">
      <c r="D6659" s="240" t="n">
        <v>6659</v>
      </c>
    </row>
    <row r="6660" customFormat="false" ht="15.75" hidden="false" customHeight="false" outlineLevel="0" collapsed="false">
      <c r="D6660" s="240" t="n">
        <v>6660</v>
      </c>
    </row>
    <row r="6661" customFormat="false" ht="15.75" hidden="false" customHeight="false" outlineLevel="0" collapsed="false">
      <c r="D6661" s="240" t="n">
        <v>6661</v>
      </c>
    </row>
    <row r="6662" customFormat="false" ht="15.75" hidden="false" customHeight="false" outlineLevel="0" collapsed="false">
      <c r="D6662" s="240" t="n">
        <v>6662</v>
      </c>
    </row>
    <row r="6663" customFormat="false" ht="15.75" hidden="false" customHeight="false" outlineLevel="0" collapsed="false">
      <c r="D6663" s="240" t="n">
        <v>6663</v>
      </c>
    </row>
    <row r="6664" customFormat="false" ht="15.75" hidden="false" customHeight="false" outlineLevel="0" collapsed="false">
      <c r="D6664" s="240" t="n">
        <v>6664</v>
      </c>
    </row>
    <row r="6665" customFormat="false" ht="15.75" hidden="false" customHeight="false" outlineLevel="0" collapsed="false">
      <c r="D6665" s="240" t="n">
        <v>6665</v>
      </c>
    </row>
    <row r="6666" customFormat="false" ht="15.75" hidden="false" customHeight="false" outlineLevel="0" collapsed="false">
      <c r="D6666" s="240" t="n">
        <v>6666</v>
      </c>
    </row>
    <row r="6667" customFormat="false" ht="15.75" hidden="false" customHeight="false" outlineLevel="0" collapsed="false">
      <c r="D6667" s="240" t="n">
        <v>6667</v>
      </c>
    </row>
    <row r="6668" customFormat="false" ht="15.75" hidden="false" customHeight="false" outlineLevel="0" collapsed="false">
      <c r="D6668" s="240" t="n">
        <v>6668</v>
      </c>
    </row>
    <row r="6669" customFormat="false" ht="15.75" hidden="false" customHeight="false" outlineLevel="0" collapsed="false">
      <c r="D6669" s="240" t="n">
        <v>6669</v>
      </c>
    </row>
    <row r="6670" customFormat="false" ht="15.75" hidden="false" customHeight="false" outlineLevel="0" collapsed="false">
      <c r="D6670" s="240" t="n">
        <v>6670</v>
      </c>
    </row>
    <row r="6671" customFormat="false" ht="15.75" hidden="false" customHeight="false" outlineLevel="0" collapsed="false">
      <c r="D6671" s="240" t="n">
        <v>6671</v>
      </c>
    </row>
    <row r="6672" customFormat="false" ht="15.75" hidden="false" customHeight="false" outlineLevel="0" collapsed="false">
      <c r="D6672" s="240" t="n">
        <v>6672</v>
      </c>
    </row>
    <row r="6673" customFormat="false" ht="15.75" hidden="false" customHeight="false" outlineLevel="0" collapsed="false">
      <c r="D6673" s="240" t="n">
        <v>6673</v>
      </c>
    </row>
    <row r="6674" customFormat="false" ht="15.75" hidden="false" customHeight="false" outlineLevel="0" collapsed="false">
      <c r="D6674" s="240" t="n">
        <v>6674</v>
      </c>
    </row>
    <row r="6675" customFormat="false" ht="15.75" hidden="false" customHeight="false" outlineLevel="0" collapsed="false">
      <c r="D6675" s="240" t="n">
        <v>6675</v>
      </c>
    </row>
    <row r="6676" customFormat="false" ht="15.75" hidden="false" customHeight="false" outlineLevel="0" collapsed="false">
      <c r="D6676" s="240" t="n">
        <v>6676</v>
      </c>
    </row>
    <row r="6677" customFormat="false" ht="15.75" hidden="false" customHeight="false" outlineLevel="0" collapsed="false">
      <c r="D6677" s="240" t="n">
        <v>6677</v>
      </c>
    </row>
    <row r="6678" customFormat="false" ht="15.75" hidden="false" customHeight="false" outlineLevel="0" collapsed="false">
      <c r="D6678" s="240" t="n">
        <v>6678</v>
      </c>
    </row>
    <row r="6679" customFormat="false" ht="15.75" hidden="false" customHeight="false" outlineLevel="0" collapsed="false">
      <c r="D6679" s="240" t="n">
        <v>6679</v>
      </c>
    </row>
    <row r="6680" customFormat="false" ht="15.75" hidden="false" customHeight="false" outlineLevel="0" collapsed="false">
      <c r="D6680" s="240" t="n">
        <v>6680</v>
      </c>
    </row>
    <row r="6681" customFormat="false" ht="15.75" hidden="false" customHeight="false" outlineLevel="0" collapsed="false">
      <c r="D6681" s="240" t="n">
        <v>6681</v>
      </c>
    </row>
    <row r="6682" customFormat="false" ht="15.75" hidden="false" customHeight="false" outlineLevel="0" collapsed="false">
      <c r="D6682" s="240" t="n">
        <v>6682</v>
      </c>
    </row>
    <row r="6683" customFormat="false" ht="15.75" hidden="false" customHeight="false" outlineLevel="0" collapsed="false">
      <c r="D6683" s="240" t="n">
        <v>6683</v>
      </c>
    </row>
    <row r="6684" customFormat="false" ht="15.75" hidden="false" customHeight="false" outlineLevel="0" collapsed="false">
      <c r="D6684" s="240" t="n">
        <v>6684</v>
      </c>
    </row>
    <row r="6685" customFormat="false" ht="15.75" hidden="false" customHeight="false" outlineLevel="0" collapsed="false">
      <c r="D6685" s="240" t="n">
        <v>6685</v>
      </c>
    </row>
    <row r="6686" customFormat="false" ht="15.75" hidden="false" customHeight="false" outlineLevel="0" collapsed="false">
      <c r="D6686" s="240" t="n">
        <v>6686</v>
      </c>
    </row>
    <row r="6687" customFormat="false" ht="15.75" hidden="false" customHeight="false" outlineLevel="0" collapsed="false">
      <c r="D6687" s="240" t="n">
        <v>6687</v>
      </c>
    </row>
    <row r="6688" customFormat="false" ht="15.75" hidden="false" customHeight="false" outlineLevel="0" collapsed="false">
      <c r="D6688" s="240" t="n">
        <v>6688</v>
      </c>
    </row>
    <row r="6689" customFormat="false" ht="15.75" hidden="false" customHeight="false" outlineLevel="0" collapsed="false">
      <c r="D6689" s="240" t="n">
        <v>6689</v>
      </c>
    </row>
    <row r="6690" customFormat="false" ht="15.75" hidden="false" customHeight="false" outlineLevel="0" collapsed="false">
      <c r="D6690" s="240" t="n">
        <v>6690</v>
      </c>
    </row>
    <row r="6691" customFormat="false" ht="15.75" hidden="false" customHeight="false" outlineLevel="0" collapsed="false">
      <c r="D6691" s="240" t="n">
        <v>6691</v>
      </c>
    </row>
    <row r="6692" customFormat="false" ht="15.75" hidden="false" customHeight="false" outlineLevel="0" collapsed="false">
      <c r="D6692" s="240" t="n">
        <v>6692</v>
      </c>
    </row>
    <row r="6693" customFormat="false" ht="15.75" hidden="false" customHeight="false" outlineLevel="0" collapsed="false">
      <c r="D6693" s="240" t="n">
        <v>6693</v>
      </c>
    </row>
    <row r="6694" customFormat="false" ht="15.75" hidden="false" customHeight="false" outlineLevel="0" collapsed="false">
      <c r="D6694" s="240" t="n">
        <v>6694</v>
      </c>
    </row>
    <row r="6695" customFormat="false" ht="15.75" hidden="false" customHeight="false" outlineLevel="0" collapsed="false">
      <c r="D6695" s="240" t="n">
        <v>6695</v>
      </c>
    </row>
    <row r="6696" customFormat="false" ht="15.75" hidden="false" customHeight="false" outlineLevel="0" collapsed="false">
      <c r="D6696" s="240" t="n">
        <v>6696</v>
      </c>
    </row>
    <row r="6697" customFormat="false" ht="15.75" hidden="false" customHeight="false" outlineLevel="0" collapsed="false">
      <c r="D6697" s="240" t="n">
        <v>6697</v>
      </c>
    </row>
    <row r="6698" customFormat="false" ht="15.75" hidden="false" customHeight="false" outlineLevel="0" collapsed="false">
      <c r="D6698" s="240" t="n">
        <v>6698</v>
      </c>
    </row>
    <row r="6699" customFormat="false" ht="15.75" hidden="false" customHeight="false" outlineLevel="0" collapsed="false">
      <c r="D6699" s="240" t="n">
        <v>6699</v>
      </c>
    </row>
    <row r="6700" customFormat="false" ht="15.75" hidden="false" customHeight="false" outlineLevel="0" collapsed="false">
      <c r="D6700" s="240" t="n">
        <v>6700</v>
      </c>
    </row>
    <row r="6701" customFormat="false" ht="15.75" hidden="false" customHeight="false" outlineLevel="0" collapsed="false">
      <c r="D6701" s="240" t="n">
        <v>6701</v>
      </c>
    </row>
    <row r="6702" customFormat="false" ht="15.75" hidden="false" customHeight="false" outlineLevel="0" collapsed="false">
      <c r="D6702" s="240" t="n">
        <v>6702</v>
      </c>
    </row>
    <row r="6703" customFormat="false" ht="15.75" hidden="false" customHeight="false" outlineLevel="0" collapsed="false">
      <c r="D6703" s="240" t="n">
        <v>6703</v>
      </c>
    </row>
    <row r="6704" customFormat="false" ht="15.75" hidden="false" customHeight="false" outlineLevel="0" collapsed="false">
      <c r="D6704" s="240" t="n">
        <v>6704</v>
      </c>
    </row>
    <row r="6705" customFormat="false" ht="15.75" hidden="false" customHeight="false" outlineLevel="0" collapsed="false">
      <c r="D6705" s="240" t="n">
        <v>6705</v>
      </c>
    </row>
    <row r="6706" customFormat="false" ht="15.75" hidden="false" customHeight="false" outlineLevel="0" collapsed="false">
      <c r="D6706" s="240" t="n">
        <v>6706</v>
      </c>
    </row>
    <row r="6707" customFormat="false" ht="15.75" hidden="false" customHeight="false" outlineLevel="0" collapsed="false">
      <c r="D6707" s="240" t="n">
        <v>6707</v>
      </c>
    </row>
    <row r="6708" customFormat="false" ht="15.75" hidden="false" customHeight="false" outlineLevel="0" collapsed="false">
      <c r="D6708" s="240" t="n">
        <v>6708</v>
      </c>
    </row>
    <row r="6709" customFormat="false" ht="15.75" hidden="false" customHeight="false" outlineLevel="0" collapsed="false">
      <c r="D6709" s="240" t="n">
        <v>6709</v>
      </c>
    </row>
    <row r="6710" customFormat="false" ht="15.75" hidden="false" customHeight="false" outlineLevel="0" collapsed="false">
      <c r="D6710" s="240" t="n">
        <v>6710</v>
      </c>
    </row>
    <row r="6711" customFormat="false" ht="15.75" hidden="false" customHeight="false" outlineLevel="0" collapsed="false">
      <c r="D6711" s="240" t="n">
        <v>6711</v>
      </c>
    </row>
    <row r="6712" customFormat="false" ht="15.75" hidden="false" customHeight="false" outlineLevel="0" collapsed="false">
      <c r="D6712" s="240" t="n">
        <v>6712</v>
      </c>
    </row>
    <row r="6713" customFormat="false" ht="15.75" hidden="false" customHeight="false" outlineLevel="0" collapsed="false">
      <c r="D6713" s="240" t="n">
        <v>6713</v>
      </c>
    </row>
    <row r="6714" customFormat="false" ht="15.75" hidden="false" customHeight="false" outlineLevel="0" collapsed="false">
      <c r="D6714" s="240" t="n">
        <v>6714</v>
      </c>
    </row>
    <row r="6715" customFormat="false" ht="15.75" hidden="false" customHeight="false" outlineLevel="0" collapsed="false">
      <c r="D6715" s="240" t="n">
        <v>6715</v>
      </c>
    </row>
    <row r="6716" customFormat="false" ht="15.75" hidden="false" customHeight="false" outlineLevel="0" collapsed="false">
      <c r="D6716" s="240" t="n">
        <v>6716</v>
      </c>
    </row>
    <row r="6717" customFormat="false" ht="15.75" hidden="false" customHeight="false" outlineLevel="0" collapsed="false">
      <c r="D6717" s="240" t="n">
        <v>6717</v>
      </c>
    </row>
    <row r="6718" customFormat="false" ht="15.75" hidden="false" customHeight="false" outlineLevel="0" collapsed="false">
      <c r="D6718" s="240" t="n">
        <v>6718</v>
      </c>
    </row>
    <row r="6719" customFormat="false" ht="15.75" hidden="false" customHeight="false" outlineLevel="0" collapsed="false">
      <c r="D6719" s="240" t="n">
        <v>6719</v>
      </c>
    </row>
    <row r="6720" customFormat="false" ht="15.75" hidden="false" customHeight="false" outlineLevel="0" collapsed="false">
      <c r="D6720" s="240" t="n">
        <v>6720</v>
      </c>
    </row>
    <row r="6721" customFormat="false" ht="15.75" hidden="false" customHeight="false" outlineLevel="0" collapsed="false">
      <c r="D6721" s="240" t="n">
        <v>6721</v>
      </c>
    </row>
    <row r="6722" customFormat="false" ht="15.75" hidden="false" customHeight="false" outlineLevel="0" collapsed="false">
      <c r="D6722" s="240" t="n">
        <v>6722</v>
      </c>
    </row>
    <row r="6723" customFormat="false" ht="15.75" hidden="false" customHeight="false" outlineLevel="0" collapsed="false">
      <c r="D6723" s="240" t="n">
        <v>6723</v>
      </c>
    </row>
    <row r="6724" customFormat="false" ht="15.75" hidden="false" customHeight="false" outlineLevel="0" collapsed="false">
      <c r="D6724" s="240" t="n">
        <v>6724</v>
      </c>
    </row>
    <row r="6725" customFormat="false" ht="15.75" hidden="false" customHeight="false" outlineLevel="0" collapsed="false">
      <c r="D6725" s="240" t="n">
        <v>6725</v>
      </c>
    </row>
    <row r="6726" customFormat="false" ht="15.75" hidden="false" customHeight="false" outlineLevel="0" collapsed="false">
      <c r="D6726" s="240" t="n">
        <v>6726</v>
      </c>
    </row>
    <row r="6727" customFormat="false" ht="15.75" hidden="false" customHeight="false" outlineLevel="0" collapsed="false">
      <c r="D6727" s="240" t="n">
        <v>6727</v>
      </c>
    </row>
    <row r="6728" customFormat="false" ht="15.75" hidden="false" customHeight="false" outlineLevel="0" collapsed="false">
      <c r="D6728" s="240" t="n">
        <v>6728</v>
      </c>
    </row>
    <row r="6729" customFormat="false" ht="15.75" hidden="false" customHeight="false" outlineLevel="0" collapsed="false">
      <c r="D6729" s="240" t="n">
        <v>6729</v>
      </c>
    </row>
    <row r="6730" customFormat="false" ht="15.75" hidden="false" customHeight="false" outlineLevel="0" collapsed="false">
      <c r="D6730" s="240" t="n">
        <v>6730</v>
      </c>
    </row>
    <row r="6731" customFormat="false" ht="15.75" hidden="false" customHeight="false" outlineLevel="0" collapsed="false">
      <c r="D6731" s="240" t="n">
        <v>6731</v>
      </c>
    </row>
    <row r="6732" customFormat="false" ht="15.75" hidden="false" customHeight="false" outlineLevel="0" collapsed="false">
      <c r="D6732" s="240" t="n">
        <v>6732</v>
      </c>
    </row>
    <row r="6733" customFormat="false" ht="15.75" hidden="false" customHeight="false" outlineLevel="0" collapsed="false">
      <c r="D6733" s="240" t="n">
        <v>6733</v>
      </c>
    </row>
    <row r="6734" customFormat="false" ht="15.75" hidden="false" customHeight="false" outlineLevel="0" collapsed="false">
      <c r="D6734" s="240" t="n">
        <v>6734</v>
      </c>
    </row>
    <row r="6735" customFormat="false" ht="15.75" hidden="false" customHeight="false" outlineLevel="0" collapsed="false">
      <c r="D6735" s="240" t="n">
        <v>6735</v>
      </c>
    </row>
    <row r="6736" customFormat="false" ht="15.75" hidden="false" customHeight="false" outlineLevel="0" collapsed="false">
      <c r="D6736" s="240" t="n">
        <v>6736</v>
      </c>
    </row>
    <row r="6737" customFormat="false" ht="15.75" hidden="false" customHeight="false" outlineLevel="0" collapsed="false">
      <c r="D6737" s="240" t="n">
        <v>6737</v>
      </c>
    </row>
    <row r="6738" customFormat="false" ht="15.75" hidden="false" customHeight="false" outlineLevel="0" collapsed="false">
      <c r="D6738" s="240" t="n">
        <v>6738</v>
      </c>
    </row>
    <row r="6739" customFormat="false" ht="15.75" hidden="false" customHeight="false" outlineLevel="0" collapsed="false">
      <c r="D6739" s="240" t="n">
        <v>6739</v>
      </c>
    </row>
    <row r="6740" customFormat="false" ht="15.75" hidden="false" customHeight="false" outlineLevel="0" collapsed="false">
      <c r="D6740" s="240" t="n">
        <v>6740</v>
      </c>
    </row>
    <row r="6741" customFormat="false" ht="15.75" hidden="false" customHeight="false" outlineLevel="0" collapsed="false">
      <c r="D6741" s="240" t="n">
        <v>6741</v>
      </c>
    </row>
    <row r="6742" customFormat="false" ht="15.75" hidden="false" customHeight="false" outlineLevel="0" collapsed="false">
      <c r="D6742" s="240" t="n">
        <v>6742</v>
      </c>
    </row>
    <row r="6743" customFormat="false" ht="15.75" hidden="false" customHeight="false" outlineLevel="0" collapsed="false">
      <c r="D6743" s="240" t="n">
        <v>6743</v>
      </c>
    </row>
    <row r="6744" customFormat="false" ht="15.75" hidden="false" customHeight="false" outlineLevel="0" collapsed="false">
      <c r="D6744" s="240" t="n">
        <v>6744</v>
      </c>
    </row>
    <row r="6745" customFormat="false" ht="15.75" hidden="false" customHeight="false" outlineLevel="0" collapsed="false">
      <c r="D6745" s="240" t="n">
        <v>6745</v>
      </c>
    </row>
    <row r="6746" customFormat="false" ht="15.75" hidden="false" customHeight="false" outlineLevel="0" collapsed="false">
      <c r="D6746" s="240" t="n">
        <v>6746</v>
      </c>
    </row>
    <row r="6747" customFormat="false" ht="15.75" hidden="false" customHeight="false" outlineLevel="0" collapsed="false">
      <c r="D6747" s="240" t="n">
        <v>6747</v>
      </c>
    </row>
    <row r="6748" customFormat="false" ht="15.75" hidden="false" customHeight="false" outlineLevel="0" collapsed="false">
      <c r="D6748" s="240" t="n">
        <v>6748</v>
      </c>
    </row>
    <row r="6749" customFormat="false" ht="15.75" hidden="false" customHeight="false" outlineLevel="0" collapsed="false">
      <c r="D6749" s="240" t="n">
        <v>6749</v>
      </c>
    </row>
    <row r="6750" customFormat="false" ht="15.75" hidden="false" customHeight="false" outlineLevel="0" collapsed="false">
      <c r="D6750" s="240" t="n">
        <v>6750</v>
      </c>
    </row>
    <row r="6751" customFormat="false" ht="15.75" hidden="false" customHeight="false" outlineLevel="0" collapsed="false">
      <c r="D6751" s="240" t="n">
        <v>6751</v>
      </c>
    </row>
    <row r="6752" customFormat="false" ht="15.75" hidden="false" customHeight="false" outlineLevel="0" collapsed="false">
      <c r="D6752" s="240" t="n">
        <v>6752</v>
      </c>
    </row>
    <row r="6753" customFormat="false" ht="15.75" hidden="false" customHeight="false" outlineLevel="0" collapsed="false">
      <c r="D6753" s="240" t="n">
        <v>6753</v>
      </c>
    </row>
    <row r="6754" customFormat="false" ht="15.75" hidden="false" customHeight="false" outlineLevel="0" collapsed="false">
      <c r="D6754" s="240" t="n">
        <v>6754</v>
      </c>
    </row>
    <row r="6755" customFormat="false" ht="15.75" hidden="false" customHeight="false" outlineLevel="0" collapsed="false">
      <c r="D6755" s="240" t="n">
        <v>6755</v>
      </c>
    </row>
    <row r="6756" customFormat="false" ht="15.75" hidden="false" customHeight="false" outlineLevel="0" collapsed="false">
      <c r="D6756" s="240" t="n">
        <v>6756</v>
      </c>
    </row>
    <row r="6757" customFormat="false" ht="15.75" hidden="false" customHeight="false" outlineLevel="0" collapsed="false">
      <c r="D6757" s="240" t="n">
        <v>6757</v>
      </c>
    </row>
    <row r="6758" customFormat="false" ht="15.75" hidden="false" customHeight="false" outlineLevel="0" collapsed="false">
      <c r="D6758" s="240" t="n">
        <v>6758</v>
      </c>
    </row>
    <row r="6759" customFormat="false" ht="15.75" hidden="false" customHeight="false" outlineLevel="0" collapsed="false">
      <c r="D6759" s="240" t="n">
        <v>6759</v>
      </c>
    </row>
    <row r="6760" customFormat="false" ht="15.75" hidden="false" customHeight="false" outlineLevel="0" collapsed="false">
      <c r="D6760" s="240" t="n">
        <v>6760</v>
      </c>
    </row>
    <row r="6761" customFormat="false" ht="15.75" hidden="false" customHeight="false" outlineLevel="0" collapsed="false">
      <c r="D6761" s="240" t="n">
        <v>6761</v>
      </c>
    </row>
    <row r="6762" customFormat="false" ht="15.75" hidden="false" customHeight="false" outlineLevel="0" collapsed="false">
      <c r="D6762" s="240" t="n">
        <v>6762</v>
      </c>
    </row>
    <row r="6763" customFormat="false" ht="15.75" hidden="false" customHeight="false" outlineLevel="0" collapsed="false">
      <c r="D6763" s="240" t="n">
        <v>6763</v>
      </c>
    </row>
    <row r="6764" customFormat="false" ht="15.75" hidden="false" customHeight="false" outlineLevel="0" collapsed="false">
      <c r="D6764" s="240" t="n">
        <v>6764</v>
      </c>
    </row>
    <row r="6765" customFormat="false" ht="15.75" hidden="false" customHeight="false" outlineLevel="0" collapsed="false">
      <c r="D6765" s="240" t="n">
        <v>6765</v>
      </c>
    </row>
    <row r="6766" customFormat="false" ht="15.75" hidden="false" customHeight="false" outlineLevel="0" collapsed="false">
      <c r="D6766" s="240" t="n">
        <v>6766</v>
      </c>
    </row>
    <row r="6767" customFormat="false" ht="15.75" hidden="false" customHeight="false" outlineLevel="0" collapsed="false">
      <c r="D6767" s="240" t="n">
        <v>6767</v>
      </c>
    </row>
    <row r="6768" customFormat="false" ht="15.75" hidden="false" customHeight="false" outlineLevel="0" collapsed="false">
      <c r="D6768" s="240" t="n">
        <v>6768</v>
      </c>
    </row>
    <row r="6769" customFormat="false" ht="15.75" hidden="false" customHeight="false" outlineLevel="0" collapsed="false">
      <c r="D6769" s="240" t="n">
        <v>6769</v>
      </c>
    </row>
    <row r="6770" customFormat="false" ht="15.75" hidden="false" customHeight="false" outlineLevel="0" collapsed="false">
      <c r="D6770" s="240" t="n">
        <v>6770</v>
      </c>
    </row>
    <row r="6771" customFormat="false" ht="15.75" hidden="false" customHeight="false" outlineLevel="0" collapsed="false">
      <c r="D6771" s="240" t="n">
        <v>6771</v>
      </c>
    </row>
    <row r="6772" customFormat="false" ht="15.75" hidden="false" customHeight="false" outlineLevel="0" collapsed="false">
      <c r="D6772" s="240" t="n">
        <v>6772</v>
      </c>
    </row>
    <row r="6773" customFormat="false" ht="15.75" hidden="false" customHeight="false" outlineLevel="0" collapsed="false">
      <c r="D6773" s="240" t="n">
        <v>6773</v>
      </c>
    </row>
    <row r="6774" customFormat="false" ht="15.75" hidden="false" customHeight="false" outlineLevel="0" collapsed="false">
      <c r="D6774" s="240" t="n">
        <v>6774</v>
      </c>
    </row>
    <row r="6775" customFormat="false" ht="15.75" hidden="false" customHeight="false" outlineLevel="0" collapsed="false">
      <c r="D6775" s="240" t="n">
        <v>6775</v>
      </c>
    </row>
    <row r="6776" customFormat="false" ht="15.75" hidden="false" customHeight="false" outlineLevel="0" collapsed="false">
      <c r="D6776" s="240" t="n">
        <v>6776</v>
      </c>
    </row>
    <row r="6777" customFormat="false" ht="15.75" hidden="false" customHeight="false" outlineLevel="0" collapsed="false">
      <c r="D6777" s="240" t="n">
        <v>6777</v>
      </c>
    </row>
    <row r="6778" customFormat="false" ht="15.75" hidden="false" customHeight="false" outlineLevel="0" collapsed="false">
      <c r="D6778" s="240" t="n">
        <v>6778</v>
      </c>
    </row>
    <row r="6779" customFormat="false" ht="15.75" hidden="false" customHeight="false" outlineLevel="0" collapsed="false">
      <c r="D6779" s="240" t="n">
        <v>6779</v>
      </c>
    </row>
    <row r="6780" customFormat="false" ht="15.75" hidden="false" customHeight="false" outlineLevel="0" collapsed="false">
      <c r="D6780" s="240" t="n">
        <v>6780</v>
      </c>
    </row>
    <row r="6781" customFormat="false" ht="15.75" hidden="false" customHeight="false" outlineLevel="0" collapsed="false">
      <c r="D6781" s="240" t="n">
        <v>6781</v>
      </c>
    </row>
    <row r="6782" customFormat="false" ht="15.75" hidden="false" customHeight="false" outlineLevel="0" collapsed="false">
      <c r="D6782" s="240" t="n">
        <v>6782</v>
      </c>
    </row>
    <row r="6783" customFormat="false" ht="15.75" hidden="false" customHeight="false" outlineLevel="0" collapsed="false">
      <c r="D6783" s="240" t="n">
        <v>6783</v>
      </c>
    </row>
    <row r="6784" customFormat="false" ht="15.75" hidden="false" customHeight="false" outlineLevel="0" collapsed="false">
      <c r="D6784" s="240" t="n">
        <v>6784</v>
      </c>
    </row>
    <row r="6785" customFormat="false" ht="15.75" hidden="false" customHeight="false" outlineLevel="0" collapsed="false">
      <c r="D6785" s="240" t="n">
        <v>6785</v>
      </c>
    </row>
    <row r="6786" customFormat="false" ht="15.75" hidden="false" customHeight="false" outlineLevel="0" collapsed="false">
      <c r="D6786" s="240" t="n">
        <v>6786</v>
      </c>
    </row>
    <row r="6787" customFormat="false" ht="15.75" hidden="false" customHeight="false" outlineLevel="0" collapsed="false">
      <c r="D6787" s="240" t="n">
        <v>6787</v>
      </c>
    </row>
    <row r="6788" customFormat="false" ht="15.75" hidden="false" customHeight="false" outlineLevel="0" collapsed="false">
      <c r="D6788" s="240" t="n">
        <v>6788</v>
      </c>
    </row>
    <row r="6789" customFormat="false" ht="15.75" hidden="false" customHeight="false" outlineLevel="0" collapsed="false">
      <c r="D6789" s="240" t="n">
        <v>6789</v>
      </c>
    </row>
    <row r="6790" customFormat="false" ht="15.75" hidden="false" customHeight="false" outlineLevel="0" collapsed="false">
      <c r="D6790" s="240" t="n">
        <v>6790</v>
      </c>
    </row>
    <row r="6791" customFormat="false" ht="15.75" hidden="false" customHeight="false" outlineLevel="0" collapsed="false">
      <c r="D6791" s="240" t="n">
        <v>6791</v>
      </c>
    </row>
    <row r="6792" customFormat="false" ht="15.75" hidden="false" customHeight="false" outlineLevel="0" collapsed="false">
      <c r="D6792" s="240" t="n">
        <v>6792</v>
      </c>
    </row>
    <row r="6793" customFormat="false" ht="15.75" hidden="false" customHeight="false" outlineLevel="0" collapsed="false">
      <c r="D6793" s="240" t="n">
        <v>6793</v>
      </c>
    </row>
    <row r="6794" customFormat="false" ht="15.75" hidden="false" customHeight="false" outlineLevel="0" collapsed="false">
      <c r="D6794" s="240" t="n">
        <v>6794</v>
      </c>
    </row>
    <row r="6795" customFormat="false" ht="15.75" hidden="false" customHeight="false" outlineLevel="0" collapsed="false">
      <c r="D6795" s="240" t="n">
        <v>6795</v>
      </c>
    </row>
    <row r="6796" customFormat="false" ht="15.75" hidden="false" customHeight="false" outlineLevel="0" collapsed="false">
      <c r="D6796" s="240" t="n">
        <v>6796</v>
      </c>
    </row>
    <row r="6797" customFormat="false" ht="15.75" hidden="false" customHeight="false" outlineLevel="0" collapsed="false">
      <c r="D6797" s="240" t="n">
        <v>6797</v>
      </c>
    </row>
    <row r="6798" customFormat="false" ht="15.75" hidden="false" customHeight="false" outlineLevel="0" collapsed="false">
      <c r="D6798" s="240" t="n">
        <v>6798</v>
      </c>
    </row>
    <row r="6799" customFormat="false" ht="15.75" hidden="false" customHeight="false" outlineLevel="0" collapsed="false">
      <c r="D6799" s="240" t="n">
        <v>6799</v>
      </c>
    </row>
    <row r="6800" customFormat="false" ht="15.75" hidden="false" customHeight="false" outlineLevel="0" collapsed="false">
      <c r="D6800" s="240" t="n">
        <v>6800</v>
      </c>
    </row>
    <row r="6801" customFormat="false" ht="15.75" hidden="false" customHeight="false" outlineLevel="0" collapsed="false">
      <c r="D6801" s="240" t="n">
        <v>6801</v>
      </c>
    </row>
    <row r="6802" customFormat="false" ht="15.75" hidden="false" customHeight="false" outlineLevel="0" collapsed="false">
      <c r="D6802" s="240" t="n">
        <v>6802</v>
      </c>
    </row>
    <row r="6803" customFormat="false" ht="15.75" hidden="false" customHeight="false" outlineLevel="0" collapsed="false">
      <c r="D6803" s="240" t="n">
        <v>6803</v>
      </c>
    </row>
    <row r="6804" customFormat="false" ht="15.75" hidden="false" customHeight="false" outlineLevel="0" collapsed="false">
      <c r="D6804" s="240" t="n">
        <v>6804</v>
      </c>
    </row>
    <row r="6805" customFormat="false" ht="15.75" hidden="false" customHeight="false" outlineLevel="0" collapsed="false">
      <c r="D6805" s="240" t="n">
        <v>6805</v>
      </c>
    </row>
    <row r="6806" customFormat="false" ht="15.75" hidden="false" customHeight="false" outlineLevel="0" collapsed="false">
      <c r="D6806" s="240" t="n">
        <v>6806</v>
      </c>
    </row>
    <row r="6807" customFormat="false" ht="15.75" hidden="false" customHeight="false" outlineLevel="0" collapsed="false">
      <c r="D6807" s="240" t="n">
        <v>6807</v>
      </c>
    </row>
    <row r="6808" customFormat="false" ht="15.75" hidden="false" customHeight="false" outlineLevel="0" collapsed="false">
      <c r="D6808" s="240" t="n">
        <v>6808</v>
      </c>
    </row>
    <row r="6809" customFormat="false" ht="15.75" hidden="false" customHeight="false" outlineLevel="0" collapsed="false">
      <c r="D6809" s="240" t="n">
        <v>6809</v>
      </c>
    </row>
    <row r="6810" customFormat="false" ht="15.75" hidden="false" customHeight="false" outlineLevel="0" collapsed="false">
      <c r="D6810" s="240" t="n">
        <v>6810</v>
      </c>
    </row>
    <row r="6811" customFormat="false" ht="15.75" hidden="false" customHeight="false" outlineLevel="0" collapsed="false">
      <c r="D6811" s="240" t="n">
        <v>6811</v>
      </c>
    </row>
    <row r="6812" customFormat="false" ht="15.75" hidden="false" customHeight="false" outlineLevel="0" collapsed="false">
      <c r="D6812" s="240" t="n">
        <v>6812</v>
      </c>
    </row>
    <row r="6813" customFormat="false" ht="15.75" hidden="false" customHeight="false" outlineLevel="0" collapsed="false">
      <c r="D6813" s="240" t="n">
        <v>6813</v>
      </c>
    </row>
    <row r="6814" customFormat="false" ht="15.75" hidden="false" customHeight="false" outlineLevel="0" collapsed="false">
      <c r="D6814" s="240" t="n">
        <v>6814</v>
      </c>
    </row>
    <row r="6815" customFormat="false" ht="15.75" hidden="false" customHeight="false" outlineLevel="0" collapsed="false">
      <c r="D6815" s="240" t="n">
        <v>6815</v>
      </c>
    </row>
    <row r="6816" customFormat="false" ht="15.75" hidden="false" customHeight="false" outlineLevel="0" collapsed="false">
      <c r="D6816" s="240" t="n">
        <v>6816</v>
      </c>
    </row>
    <row r="6817" customFormat="false" ht="15.75" hidden="false" customHeight="false" outlineLevel="0" collapsed="false">
      <c r="D6817" s="240" t="n">
        <v>6817</v>
      </c>
    </row>
    <row r="6818" customFormat="false" ht="15.75" hidden="false" customHeight="false" outlineLevel="0" collapsed="false">
      <c r="D6818" s="240" t="n">
        <v>6818</v>
      </c>
    </row>
    <row r="6819" customFormat="false" ht="15.75" hidden="false" customHeight="false" outlineLevel="0" collapsed="false">
      <c r="D6819" s="240" t="n">
        <v>6819</v>
      </c>
    </row>
    <row r="6820" customFormat="false" ht="15.75" hidden="false" customHeight="false" outlineLevel="0" collapsed="false">
      <c r="D6820" s="240" t="n">
        <v>6820</v>
      </c>
    </row>
    <row r="6821" customFormat="false" ht="15.75" hidden="false" customHeight="false" outlineLevel="0" collapsed="false">
      <c r="D6821" s="240" t="n">
        <v>6821</v>
      </c>
    </row>
    <row r="6822" customFormat="false" ht="15.75" hidden="false" customHeight="false" outlineLevel="0" collapsed="false">
      <c r="D6822" s="240" t="n">
        <v>6822</v>
      </c>
    </row>
    <row r="6823" customFormat="false" ht="15.75" hidden="false" customHeight="false" outlineLevel="0" collapsed="false">
      <c r="D6823" s="240" t="n">
        <v>6823</v>
      </c>
    </row>
    <row r="6824" customFormat="false" ht="15.75" hidden="false" customHeight="false" outlineLevel="0" collapsed="false">
      <c r="D6824" s="240" t="n">
        <v>6824</v>
      </c>
    </row>
    <row r="6825" customFormat="false" ht="15.75" hidden="false" customHeight="false" outlineLevel="0" collapsed="false">
      <c r="D6825" s="240" t="n">
        <v>6825</v>
      </c>
    </row>
    <row r="6826" customFormat="false" ht="15.75" hidden="false" customHeight="false" outlineLevel="0" collapsed="false">
      <c r="D6826" s="240" t="n">
        <v>6826</v>
      </c>
    </row>
    <row r="6827" customFormat="false" ht="15.75" hidden="false" customHeight="false" outlineLevel="0" collapsed="false">
      <c r="D6827" s="240" t="n">
        <v>6827</v>
      </c>
    </row>
    <row r="6828" customFormat="false" ht="15.75" hidden="false" customHeight="false" outlineLevel="0" collapsed="false">
      <c r="D6828" s="240" t="n">
        <v>6828</v>
      </c>
    </row>
    <row r="6829" customFormat="false" ht="15.75" hidden="false" customHeight="false" outlineLevel="0" collapsed="false">
      <c r="D6829" s="240" t="n">
        <v>6829</v>
      </c>
    </row>
    <row r="6830" customFormat="false" ht="15.75" hidden="false" customHeight="false" outlineLevel="0" collapsed="false">
      <c r="D6830" s="240" t="n">
        <v>6830</v>
      </c>
    </row>
    <row r="6831" customFormat="false" ht="15.75" hidden="false" customHeight="false" outlineLevel="0" collapsed="false">
      <c r="D6831" s="240" t="n">
        <v>6831</v>
      </c>
    </row>
    <row r="6832" customFormat="false" ht="15.75" hidden="false" customHeight="false" outlineLevel="0" collapsed="false">
      <c r="D6832" s="240" t="n">
        <v>6832</v>
      </c>
    </row>
    <row r="6833" customFormat="false" ht="15.75" hidden="false" customHeight="false" outlineLevel="0" collapsed="false">
      <c r="D6833" s="240" t="n">
        <v>6833</v>
      </c>
    </row>
    <row r="6834" customFormat="false" ht="15.75" hidden="false" customHeight="false" outlineLevel="0" collapsed="false">
      <c r="D6834" s="240" t="n">
        <v>6834</v>
      </c>
    </row>
    <row r="6835" customFormat="false" ht="15.75" hidden="false" customHeight="false" outlineLevel="0" collapsed="false">
      <c r="D6835" s="240" t="n">
        <v>6835</v>
      </c>
    </row>
    <row r="6836" customFormat="false" ht="15.75" hidden="false" customHeight="false" outlineLevel="0" collapsed="false">
      <c r="D6836" s="240" t="n">
        <v>6836</v>
      </c>
    </row>
    <row r="6837" customFormat="false" ht="15.75" hidden="false" customHeight="false" outlineLevel="0" collapsed="false">
      <c r="D6837" s="240" t="n">
        <v>6837</v>
      </c>
    </row>
    <row r="6838" customFormat="false" ht="15.75" hidden="false" customHeight="false" outlineLevel="0" collapsed="false">
      <c r="D6838" s="240" t="n">
        <v>6838</v>
      </c>
    </row>
    <row r="6839" customFormat="false" ht="15.75" hidden="false" customHeight="false" outlineLevel="0" collapsed="false">
      <c r="D6839" s="240" t="n">
        <v>6839</v>
      </c>
    </row>
    <row r="6840" customFormat="false" ht="15.75" hidden="false" customHeight="false" outlineLevel="0" collapsed="false">
      <c r="D6840" s="240" t="n">
        <v>6840</v>
      </c>
    </row>
    <row r="6841" customFormat="false" ht="15.75" hidden="false" customHeight="false" outlineLevel="0" collapsed="false">
      <c r="D6841" s="240" t="n">
        <v>6841</v>
      </c>
    </row>
    <row r="6842" customFormat="false" ht="15.75" hidden="false" customHeight="false" outlineLevel="0" collapsed="false">
      <c r="D6842" s="240" t="n">
        <v>6842</v>
      </c>
    </row>
    <row r="6843" customFormat="false" ht="15.75" hidden="false" customHeight="false" outlineLevel="0" collapsed="false">
      <c r="D6843" s="240" t="n">
        <v>6843</v>
      </c>
    </row>
    <row r="6844" customFormat="false" ht="15.75" hidden="false" customHeight="false" outlineLevel="0" collapsed="false">
      <c r="D6844" s="240" t="n">
        <v>6844</v>
      </c>
    </row>
    <row r="6845" customFormat="false" ht="15.75" hidden="false" customHeight="false" outlineLevel="0" collapsed="false">
      <c r="D6845" s="240" t="n">
        <v>6845</v>
      </c>
    </row>
    <row r="6846" customFormat="false" ht="15.75" hidden="false" customHeight="false" outlineLevel="0" collapsed="false">
      <c r="D6846" s="240" t="n">
        <v>6846</v>
      </c>
    </row>
    <row r="6847" customFormat="false" ht="15.75" hidden="false" customHeight="false" outlineLevel="0" collapsed="false">
      <c r="D6847" s="240" t="n">
        <v>6847</v>
      </c>
    </row>
    <row r="6848" customFormat="false" ht="15.75" hidden="false" customHeight="false" outlineLevel="0" collapsed="false">
      <c r="D6848" s="240" t="n">
        <v>6848</v>
      </c>
    </row>
    <row r="6849" customFormat="false" ht="15.75" hidden="false" customHeight="false" outlineLevel="0" collapsed="false">
      <c r="D6849" s="240" t="n">
        <v>6849</v>
      </c>
    </row>
    <row r="6850" customFormat="false" ht="15.75" hidden="false" customHeight="false" outlineLevel="0" collapsed="false">
      <c r="D6850" s="240" t="n">
        <v>6850</v>
      </c>
    </row>
    <row r="6851" customFormat="false" ht="15.75" hidden="false" customHeight="false" outlineLevel="0" collapsed="false">
      <c r="D6851" s="240" t="n">
        <v>6851</v>
      </c>
    </row>
    <row r="6852" customFormat="false" ht="15.75" hidden="false" customHeight="false" outlineLevel="0" collapsed="false">
      <c r="D6852" s="240" t="n">
        <v>6852</v>
      </c>
    </row>
    <row r="6853" customFormat="false" ht="15.75" hidden="false" customHeight="false" outlineLevel="0" collapsed="false">
      <c r="D6853" s="240" t="n">
        <v>6853</v>
      </c>
    </row>
    <row r="6854" customFormat="false" ht="15.75" hidden="false" customHeight="false" outlineLevel="0" collapsed="false">
      <c r="D6854" s="240" t="n">
        <v>6854</v>
      </c>
    </row>
    <row r="6855" customFormat="false" ht="15.75" hidden="false" customHeight="false" outlineLevel="0" collapsed="false">
      <c r="D6855" s="240" t="n">
        <v>6855</v>
      </c>
    </row>
    <row r="6856" customFormat="false" ht="15.75" hidden="false" customHeight="false" outlineLevel="0" collapsed="false">
      <c r="D6856" s="240" t="n">
        <v>6856</v>
      </c>
    </row>
    <row r="6857" customFormat="false" ht="15.75" hidden="false" customHeight="false" outlineLevel="0" collapsed="false">
      <c r="D6857" s="240" t="n">
        <v>6857</v>
      </c>
    </row>
    <row r="6858" customFormat="false" ht="15.75" hidden="false" customHeight="false" outlineLevel="0" collapsed="false">
      <c r="D6858" s="240" t="n">
        <v>6858</v>
      </c>
    </row>
    <row r="6859" customFormat="false" ht="15.75" hidden="false" customHeight="false" outlineLevel="0" collapsed="false">
      <c r="D6859" s="240" t="n">
        <v>6859</v>
      </c>
    </row>
    <row r="6860" customFormat="false" ht="15.75" hidden="false" customHeight="false" outlineLevel="0" collapsed="false">
      <c r="D6860" s="240" t="n">
        <v>6860</v>
      </c>
    </row>
    <row r="6861" customFormat="false" ht="15.75" hidden="false" customHeight="false" outlineLevel="0" collapsed="false">
      <c r="D6861" s="240" t="n">
        <v>6861</v>
      </c>
    </row>
    <row r="6862" customFormat="false" ht="15.75" hidden="false" customHeight="false" outlineLevel="0" collapsed="false">
      <c r="D6862" s="240" t="n">
        <v>6862</v>
      </c>
    </row>
    <row r="6863" customFormat="false" ht="15.75" hidden="false" customHeight="false" outlineLevel="0" collapsed="false">
      <c r="D6863" s="240" t="n">
        <v>6863</v>
      </c>
    </row>
    <row r="6864" customFormat="false" ht="15.75" hidden="false" customHeight="false" outlineLevel="0" collapsed="false">
      <c r="D6864" s="240" t="n">
        <v>6864</v>
      </c>
    </row>
    <row r="6865" customFormat="false" ht="15.75" hidden="false" customHeight="false" outlineLevel="0" collapsed="false">
      <c r="D6865" s="240" t="n">
        <v>6865</v>
      </c>
    </row>
    <row r="6866" customFormat="false" ht="15.75" hidden="false" customHeight="false" outlineLevel="0" collapsed="false">
      <c r="D6866" s="240" t="n">
        <v>6866</v>
      </c>
    </row>
    <row r="6867" customFormat="false" ht="15.75" hidden="false" customHeight="false" outlineLevel="0" collapsed="false">
      <c r="D6867" s="240" t="n">
        <v>6867</v>
      </c>
    </row>
    <row r="6868" customFormat="false" ht="15.75" hidden="false" customHeight="false" outlineLevel="0" collapsed="false">
      <c r="D6868" s="240" t="n">
        <v>6868</v>
      </c>
    </row>
    <row r="6869" customFormat="false" ht="15.75" hidden="false" customHeight="false" outlineLevel="0" collapsed="false">
      <c r="D6869" s="240" t="n">
        <v>6869</v>
      </c>
    </row>
    <row r="6870" customFormat="false" ht="15.75" hidden="false" customHeight="false" outlineLevel="0" collapsed="false">
      <c r="D6870" s="240" t="n">
        <v>6870</v>
      </c>
    </row>
    <row r="6871" customFormat="false" ht="15.75" hidden="false" customHeight="false" outlineLevel="0" collapsed="false">
      <c r="D6871" s="240" t="n">
        <v>6871</v>
      </c>
    </row>
    <row r="6872" customFormat="false" ht="15.75" hidden="false" customHeight="false" outlineLevel="0" collapsed="false">
      <c r="D6872" s="240" t="n">
        <v>6872</v>
      </c>
    </row>
    <row r="6873" customFormat="false" ht="15.75" hidden="false" customHeight="false" outlineLevel="0" collapsed="false">
      <c r="D6873" s="240" t="n">
        <v>6873</v>
      </c>
    </row>
    <row r="6874" customFormat="false" ht="15.75" hidden="false" customHeight="false" outlineLevel="0" collapsed="false">
      <c r="D6874" s="240" t="n">
        <v>6874</v>
      </c>
    </row>
    <row r="6875" customFormat="false" ht="15.75" hidden="false" customHeight="false" outlineLevel="0" collapsed="false">
      <c r="D6875" s="240" t="n">
        <v>6875</v>
      </c>
    </row>
    <row r="6876" customFormat="false" ht="15.75" hidden="false" customHeight="false" outlineLevel="0" collapsed="false">
      <c r="D6876" s="240" t="n">
        <v>6876</v>
      </c>
    </row>
    <row r="6877" customFormat="false" ht="15.75" hidden="false" customHeight="false" outlineLevel="0" collapsed="false">
      <c r="D6877" s="240" t="n">
        <v>6877</v>
      </c>
    </row>
    <row r="6878" customFormat="false" ht="15.75" hidden="false" customHeight="false" outlineLevel="0" collapsed="false">
      <c r="D6878" s="240" t="n">
        <v>6878</v>
      </c>
    </row>
    <row r="6879" customFormat="false" ht="15.75" hidden="false" customHeight="false" outlineLevel="0" collapsed="false">
      <c r="D6879" s="240" t="n">
        <v>6879</v>
      </c>
    </row>
    <row r="6880" customFormat="false" ht="15.75" hidden="false" customHeight="false" outlineLevel="0" collapsed="false">
      <c r="D6880" s="240" t="n">
        <v>6880</v>
      </c>
    </row>
    <row r="6881" customFormat="false" ht="15.75" hidden="false" customHeight="false" outlineLevel="0" collapsed="false">
      <c r="D6881" s="240" t="n">
        <v>6881</v>
      </c>
    </row>
    <row r="6882" customFormat="false" ht="15.75" hidden="false" customHeight="false" outlineLevel="0" collapsed="false">
      <c r="D6882" s="240" t="n">
        <v>6882</v>
      </c>
    </row>
    <row r="6883" customFormat="false" ht="15.75" hidden="false" customHeight="false" outlineLevel="0" collapsed="false">
      <c r="D6883" s="240" t="n">
        <v>6883</v>
      </c>
    </row>
    <row r="6884" customFormat="false" ht="15.75" hidden="false" customHeight="false" outlineLevel="0" collapsed="false">
      <c r="D6884" s="240" t="n">
        <v>6884</v>
      </c>
    </row>
    <row r="6885" customFormat="false" ht="15.75" hidden="false" customHeight="false" outlineLevel="0" collapsed="false">
      <c r="D6885" s="240" t="n">
        <v>6885</v>
      </c>
    </row>
    <row r="6886" customFormat="false" ht="15.75" hidden="false" customHeight="false" outlineLevel="0" collapsed="false">
      <c r="D6886" s="240" t="n">
        <v>6886</v>
      </c>
    </row>
    <row r="6887" customFormat="false" ht="15.75" hidden="false" customHeight="false" outlineLevel="0" collapsed="false">
      <c r="D6887" s="240" t="n">
        <v>6887</v>
      </c>
    </row>
    <row r="6888" customFormat="false" ht="15.75" hidden="false" customHeight="false" outlineLevel="0" collapsed="false">
      <c r="D6888" s="240" t="n">
        <v>6888</v>
      </c>
    </row>
    <row r="6889" customFormat="false" ht="15.75" hidden="false" customHeight="false" outlineLevel="0" collapsed="false">
      <c r="D6889" s="240" t="n">
        <v>6889</v>
      </c>
    </row>
    <row r="6890" customFormat="false" ht="15.75" hidden="false" customHeight="false" outlineLevel="0" collapsed="false">
      <c r="D6890" s="240" t="n">
        <v>6890</v>
      </c>
    </row>
    <row r="6891" customFormat="false" ht="15.75" hidden="false" customHeight="false" outlineLevel="0" collapsed="false">
      <c r="D6891" s="240" t="n">
        <v>6891</v>
      </c>
    </row>
    <row r="6892" customFormat="false" ht="15.75" hidden="false" customHeight="false" outlineLevel="0" collapsed="false">
      <c r="D6892" s="240" t="n">
        <v>6892</v>
      </c>
    </row>
    <row r="6893" customFormat="false" ht="15.75" hidden="false" customHeight="false" outlineLevel="0" collapsed="false">
      <c r="D6893" s="240" t="n">
        <v>6893</v>
      </c>
    </row>
    <row r="6894" customFormat="false" ht="15.75" hidden="false" customHeight="false" outlineLevel="0" collapsed="false">
      <c r="D6894" s="240" t="n">
        <v>6894</v>
      </c>
    </row>
    <row r="6895" customFormat="false" ht="15.75" hidden="false" customHeight="false" outlineLevel="0" collapsed="false">
      <c r="D6895" s="240" t="n">
        <v>6895</v>
      </c>
    </row>
    <row r="6896" customFormat="false" ht="15.75" hidden="false" customHeight="false" outlineLevel="0" collapsed="false">
      <c r="D6896" s="240" t="n">
        <v>6896</v>
      </c>
    </row>
    <row r="6897" customFormat="false" ht="15.75" hidden="false" customHeight="false" outlineLevel="0" collapsed="false">
      <c r="D6897" s="240" t="n">
        <v>6897</v>
      </c>
    </row>
    <row r="6898" customFormat="false" ht="15.75" hidden="false" customHeight="false" outlineLevel="0" collapsed="false">
      <c r="D6898" s="240" t="n">
        <v>6898</v>
      </c>
    </row>
    <row r="6899" customFormat="false" ht="15.75" hidden="false" customHeight="false" outlineLevel="0" collapsed="false">
      <c r="D6899" s="240" t="n">
        <v>6899</v>
      </c>
    </row>
    <row r="6900" customFormat="false" ht="15.75" hidden="false" customHeight="false" outlineLevel="0" collapsed="false">
      <c r="D6900" s="240" t="n">
        <v>6900</v>
      </c>
    </row>
    <row r="6901" customFormat="false" ht="15.75" hidden="false" customHeight="false" outlineLevel="0" collapsed="false">
      <c r="D6901" s="240" t="n">
        <v>6901</v>
      </c>
    </row>
    <row r="6902" customFormat="false" ht="15.75" hidden="false" customHeight="false" outlineLevel="0" collapsed="false">
      <c r="D6902" s="240" t="n">
        <v>6902</v>
      </c>
    </row>
    <row r="6903" customFormat="false" ht="15.75" hidden="false" customHeight="false" outlineLevel="0" collapsed="false">
      <c r="D6903" s="240" t="n">
        <v>6903</v>
      </c>
    </row>
    <row r="6904" customFormat="false" ht="15.75" hidden="false" customHeight="false" outlineLevel="0" collapsed="false">
      <c r="D6904" s="240" t="n">
        <v>6904</v>
      </c>
    </row>
    <row r="6905" customFormat="false" ht="15.75" hidden="false" customHeight="false" outlineLevel="0" collapsed="false">
      <c r="D6905" s="240" t="n">
        <v>6905</v>
      </c>
    </row>
    <row r="6906" customFormat="false" ht="15.75" hidden="false" customHeight="false" outlineLevel="0" collapsed="false">
      <c r="D6906" s="240" t="n">
        <v>6906</v>
      </c>
    </row>
    <row r="6907" customFormat="false" ht="15.75" hidden="false" customHeight="false" outlineLevel="0" collapsed="false">
      <c r="D6907" s="240" t="n">
        <v>6907</v>
      </c>
    </row>
    <row r="6908" customFormat="false" ht="15.75" hidden="false" customHeight="false" outlineLevel="0" collapsed="false">
      <c r="D6908" s="240" t="n">
        <v>6908</v>
      </c>
    </row>
    <row r="6909" customFormat="false" ht="15.75" hidden="false" customHeight="false" outlineLevel="0" collapsed="false">
      <c r="D6909" s="240" t="n">
        <v>6909</v>
      </c>
    </row>
    <row r="6910" customFormat="false" ht="15.75" hidden="false" customHeight="false" outlineLevel="0" collapsed="false">
      <c r="D6910" s="240" t="n">
        <v>6910</v>
      </c>
    </row>
    <row r="6911" customFormat="false" ht="15.75" hidden="false" customHeight="false" outlineLevel="0" collapsed="false">
      <c r="D6911" s="240" t="n">
        <v>6911</v>
      </c>
    </row>
    <row r="6912" customFormat="false" ht="15.75" hidden="false" customHeight="false" outlineLevel="0" collapsed="false">
      <c r="D6912" s="240" t="n">
        <v>6912</v>
      </c>
    </row>
    <row r="6913" customFormat="false" ht="15.75" hidden="false" customHeight="false" outlineLevel="0" collapsed="false">
      <c r="D6913" s="240" t="n">
        <v>6913</v>
      </c>
    </row>
    <row r="6914" customFormat="false" ht="15.75" hidden="false" customHeight="false" outlineLevel="0" collapsed="false">
      <c r="D6914" s="240" t="n">
        <v>6914</v>
      </c>
    </row>
    <row r="6915" customFormat="false" ht="15.75" hidden="false" customHeight="false" outlineLevel="0" collapsed="false">
      <c r="D6915" s="240" t="n">
        <v>6915</v>
      </c>
    </row>
    <row r="6916" customFormat="false" ht="15.75" hidden="false" customHeight="false" outlineLevel="0" collapsed="false">
      <c r="D6916" s="240" t="n">
        <v>6916</v>
      </c>
    </row>
    <row r="6917" customFormat="false" ht="15.75" hidden="false" customHeight="false" outlineLevel="0" collapsed="false">
      <c r="D6917" s="240" t="n">
        <v>6917</v>
      </c>
    </row>
    <row r="6918" customFormat="false" ht="15.75" hidden="false" customHeight="false" outlineLevel="0" collapsed="false">
      <c r="D6918" s="240" t="n">
        <v>6918</v>
      </c>
    </row>
    <row r="6919" customFormat="false" ht="15.75" hidden="false" customHeight="false" outlineLevel="0" collapsed="false">
      <c r="D6919" s="240" t="n">
        <v>6919</v>
      </c>
    </row>
    <row r="6920" customFormat="false" ht="15.75" hidden="false" customHeight="false" outlineLevel="0" collapsed="false">
      <c r="D6920" s="240" t="n">
        <v>6920</v>
      </c>
    </row>
    <row r="6921" customFormat="false" ht="15.75" hidden="false" customHeight="false" outlineLevel="0" collapsed="false">
      <c r="D6921" s="240" t="n">
        <v>6921</v>
      </c>
    </row>
    <row r="6922" customFormat="false" ht="15.75" hidden="false" customHeight="false" outlineLevel="0" collapsed="false">
      <c r="D6922" s="240" t="n">
        <v>6922</v>
      </c>
    </row>
    <row r="6923" customFormat="false" ht="15.75" hidden="false" customHeight="false" outlineLevel="0" collapsed="false">
      <c r="D6923" s="240" t="n">
        <v>6923</v>
      </c>
    </row>
    <row r="6924" customFormat="false" ht="15.75" hidden="false" customHeight="false" outlineLevel="0" collapsed="false">
      <c r="D6924" s="240" t="n">
        <v>6924</v>
      </c>
    </row>
    <row r="6925" customFormat="false" ht="15.75" hidden="false" customHeight="false" outlineLevel="0" collapsed="false">
      <c r="D6925" s="240" t="n">
        <v>6925</v>
      </c>
    </row>
    <row r="6926" customFormat="false" ht="15.75" hidden="false" customHeight="false" outlineLevel="0" collapsed="false">
      <c r="D6926" s="240" t="n">
        <v>6926</v>
      </c>
    </row>
    <row r="6927" customFormat="false" ht="15.75" hidden="false" customHeight="false" outlineLevel="0" collapsed="false">
      <c r="D6927" s="240" t="n">
        <v>6927</v>
      </c>
    </row>
    <row r="6928" customFormat="false" ht="15.75" hidden="false" customHeight="false" outlineLevel="0" collapsed="false">
      <c r="D6928" s="240" t="n">
        <v>6928</v>
      </c>
    </row>
    <row r="6929" customFormat="false" ht="15.75" hidden="false" customHeight="false" outlineLevel="0" collapsed="false">
      <c r="D6929" s="240" t="n">
        <v>6929</v>
      </c>
    </row>
    <row r="6930" customFormat="false" ht="15.75" hidden="false" customHeight="false" outlineLevel="0" collapsed="false">
      <c r="D6930" s="240" t="n">
        <v>6930</v>
      </c>
    </row>
    <row r="6931" customFormat="false" ht="15.75" hidden="false" customHeight="false" outlineLevel="0" collapsed="false">
      <c r="D6931" s="240" t="n">
        <v>6931</v>
      </c>
    </row>
    <row r="6932" customFormat="false" ht="15.75" hidden="false" customHeight="false" outlineLevel="0" collapsed="false">
      <c r="D6932" s="240" t="n">
        <v>6932</v>
      </c>
    </row>
    <row r="6933" customFormat="false" ht="15.75" hidden="false" customHeight="false" outlineLevel="0" collapsed="false">
      <c r="D6933" s="240" t="n">
        <v>6933</v>
      </c>
    </row>
    <row r="6934" customFormat="false" ht="15.75" hidden="false" customHeight="false" outlineLevel="0" collapsed="false">
      <c r="D6934" s="240" t="n">
        <v>6934</v>
      </c>
    </row>
    <row r="6935" customFormat="false" ht="15.75" hidden="false" customHeight="false" outlineLevel="0" collapsed="false">
      <c r="D6935" s="240" t="n">
        <v>6935</v>
      </c>
    </row>
    <row r="6936" customFormat="false" ht="15.75" hidden="false" customHeight="false" outlineLevel="0" collapsed="false">
      <c r="D6936" s="240" t="n">
        <v>6936</v>
      </c>
    </row>
    <row r="6937" customFormat="false" ht="15.75" hidden="false" customHeight="false" outlineLevel="0" collapsed="false">
      <c r="D6937" s="240" t="n">
        <v>6937</v>
      </c>
    </row>
    <row r="6938" customFormat="false" ht="15.75" hidden="false" customHeight="false" outlineLevel="0" collapsed="false">
      <c r="D6938" s="240" t="n">
        <v>6938</v>
      </c>
    </row>
    <row r="6939" customFormat="false" ht="15.75" hidden="false" customHeight="false" outlineLevel="0" collapsed="false">
      <c r="D6939" s="240" t="n">
        <v>6939</v>
      </c>
    </row>
    <row r="6940" customFormat="false" ht="15.75" hidden="false" customHeight="false" outlineLevel="0" collapsed="false">
      <c r="D6940" s="240" t="n">
        <v>6940</v>
      </c>
    </row>
    <row r="6941" customFormat="false" ht="15.75" hidden="false" customHeight="false" outlineLevel="0" collapsed="false">
      <c r="D6941" s="240" t="n">
        <v>6941</v>
      </c>
    </row>
    <row r="6942" customFormat="false" ht="15.75" hidden="false" customHeight="false" outlineLevel="0" collapsed="false">
      <c r="D6942" s="240" t="n">
        <v>6942</v>
      </c>
    </row>
    <row r="6943" customFormat="false" ht="15.75" hidden="false" customHeight="false" outlineLevel="0" collapsed="false">
      <c r="D6943" s="240" t="n">
        <v>6943</v>
      </c>
    </row>
    <row r="6944" customFormat="false" ht="15.75" hidden="false" customHeight="false" outlineLevel="0" collapsed="false">
      <c r="D6944" s="240" t="n">
        <v>6944</v>
      </c>
    </row>
    <row r="6945" customFormat="false" ht="15.75" hidden="false" customHeight="false" outlineLevel="0" collapsed="false">
      <c r="D6945" s="240" t="n">
        <v>6945</v>
      </c>
    </row>
    <row r="6946" customFormat="false" ht="15.75" hidden="false" customHeight="false" outlineLevel="0" collapsed="false">
      <c r="D6946" s="240" t="n">
        <v>6946</v>
      </c>
    </row>
    <row r="6947" customFormat="false" ht="15.75" hidden="false" customHeight="false" outlineLevel="0" collapsed="false">
      <c r="D6947" s="240" t="n">
        <v>6947</v>
      </c>
    </row>
    <row r="6948" customFormat="false" ht="15.75" hidden="false" customHeight="false" outlineLevel="0" collapsed="false">
      <c r="D6948" s="240" t="n">
        <v>6948</v>
      </c>
    </row>
    <row r="6949" customFormat="false" ht="15.75" hidden="false" customHeight="false" outlineLevel="0" collapsed="false">
      <c r="D6949" s="240" t="n">
        <v>6949</v>
      </c>
    </row>
    <row r="6950" customFormat="false" ht="15.75" hidden="false" customHeight="false" outlineLevel="0" collapsed="false">
      <c r="D6950" s="240" t="n">
        <v>6950</v>
      </c>
    </row>
    <row r="6951" customFormat="false" ht="15.75" hidden="false" customHeight="false" outlineLevel="0" collapsed="false">
      <c r="D6951" s="240" t="n">
        <v>6951</v>
      </c>
    </row>
    <row r="6952" customFormat="false" ht="15.75" hidden="false" customHeight="false" outlineLevel="0" collapsed="false">
      <c r="D6952" s="240" t="n">
        <v>6952</v>
      </c>
    </row>
    <row r="6953" customFormat="false" ht="15.75" hidden="false" customHeight="false" outlineLevel="0" collapsed="false">
      <c r="D6953" s="240" t="n">
        <v>6953</v>
      </c>
    </row>
    <row r="6954" customFormat="false" ht="15.75" hidden="false" customHeight="false" outlineLevel="0" collapsed="false">
      <c r="D6954" s="240" t="n">
        <v>6954</v>
      </c>
    </row>
    <row r="6955" customFormat="false" ht="15.75" hidden="false" customHeight="false" outlineLevel="0" collapsed="false">
      <c r="D6955" s="240" t="n">
        <v>6955</v>
      </c>
    </row>
    <row r="6956" customFormat="false" ht="15.75" hidden="false" customHeight="false" outlineLevel="0" collapsed="false">
      <c r="D6956" s="240" t="n">
        <v>6956</v>
      </c>
    </row>
    <row r="6957" customFormat="false" ht="15.75" hidden="false" customHeight="false" outlineLevel="0" collapsed="false">
      <c r="D6957" s="240" t="n">
        <v>6957</v>
      </c>
    </row>
    <row r="6958" customFormat="false" ht="15.75" hidden="false" customHeight="false" outlineLevel="0" collapsed="false">
      <c r="D6958" s="240" t="n">
        <v>6958</v>
      </c>
    </row>
    <row r="6959" customFormat="false" ht="15.75" hidden="false" customHeight="false" outlineLevel="0" collapsed="false">
      <c r="D6959" s="240" t="n">
        <v>6959</v>
      </c>
    </row>
    <row r="6960" customFormat="false" ht="15.75" hidden="false" customHeight="false" outlineLevel="0" collapsed="false">
      <c r="D6960" s="240" t="n">
        <v>6960</v>
      </c>
    </row>
    <row r="6961" customFormat="false" ht="15.75" hidden="false" customHeight="false" outlineLevel="0" collapsed="false">
      <c r="D6961" s="240" t="n">
        <v>6961</v>
      </c>
    </row>
    <row r="6962" customFormat="false" ht="15.75" hidden="false" customHeight="false" outlineLevel="0" collapsed="false">
      <c r="D6962" s="240" t="n">
        <v>6962</v>
      </c>
    </row>
    <row r="6963" customFormat="false" ht="15.75" hidden="false" customHeight="false" outlineLevel="0" collapsed="false">
      <c r="D6963" s="240" t="n">
        <v>6963</v>
      </c>
    </row>
    <row r="6964" customFormat="false" ht="15.75" hidden="false" customHeight="false" outlineLevel="0" collapsed="false">
      <c r="D6964" s="240" t="n">
        <v>6964</v>
      </c>
    </row>
    <row r="6965" customFormat="false" ht="15.75" hidden="false" customHeight="false" outlineLevel="0" collapsed="false">
      <c r="D6965" s="240" t="n">
        <v>6965</v>
      </c>
    </row>
    <row r="6966" customFormat="false" ht="15.75" hidden="false" customHeight="false" outlineLevel="0" collapsed="false">
      <c r="D6966" s="240" t="n">
        <v>6966</v>
      </c>
    </row>
    <row r="6967" customFormat="false" ht="15.75" hidden="false" customHeight="false" outlineLevel="0" collapsed="false">
      <c r="D6967" s="240" t="n">
        <v>6967</v>
      </c>
    </row>
    <row r="6968" customFormat="false" ht="15.75" hidden="false" customHeight="false" outlineLevel="0" collapsed="false">
      <c r="D6968" s="240" t="n">
        <v>6968</v>
      </c>
    </row>
    <row r="6969" customFormat="false" ht="15.75" hidden="false" customHeight="false" outlineLevel="0" collapsed="false">
      <c r="D6969" s="240" t="n">
        <v>6969</v>
      </c>
    </row>
    <row r="6970" customFormat="false" ht="15.75" hidden="false" customHeight="false" outlineLevel="0" collapsed="false">
      <c r="D6970" s="240" t="n">
        <v>6970</v>
      </c>
    </row>
    <row r="6971" customFormat="false" ht="15.75" hidden="false" customHeight="false" outlineLevel="0" collapsed="false">
      <c r="D6971" s="240" t="n">
        <v>6971</v>
      </c>
    </row>
    <row r="6972" customFormat="false" ht="15.75" hidden="false" customHeight="false" outlineLevel="0" collapsed="false">
      <c r="D6972" s="240" t="n">
        <v>6972</v>
      </c>
    </row>
    <row r="6973" customFormat="false" ht="15.75" hidden="false" customHeight="false" outlineLevel="0" collapsed="false">
      <c r="D6973" s="240" t="n">
        <v>6973</v>
      </c>
    </row>
    <row r="6974" customFormat="false" ht="15.75" hidden="false" customHeight="false" outlineLevel="0" collapsed="false">
      <c r="D6974" s="240" t="n">
        <v>6974</v>
      </c>
    </row>
    <row r="6975" customFormat="false" ht="15.75" hidden="false" customHeight="false" outlineLevel="0" collapsed="false">
      <c r="D6975" s="240" t="n">
        <v>6975</v>
      </c>
    </row>
    <row r="6976" customFormat="false" ht="15.75" hidden="false" customHeight="false" outlineLevel="0" collapsed="false">
      <c r="D6976" s="240" t="n">
        <v>6976</v>
      </c>
    </row>
    <row r="6977" customFormat="false" ht="15.75" hidden="false" customHeight="false" outlineLevel="0" collapsed="false">
      <c r="D6977" s="240" t="n">
        <v>6977</v>
      </c>
    </row>
    <row r="6978" customFormat="false" ht="15.75" hidden="false" customHeight="false" outlineLevel="0" collapsed="false">
      <c r="D6978" s="240" t="n">
        <v>6978</v>
      </c>
    </row>
    <row r="6979" customFormat="false" ht="15.75" hidden="false" customHeight="false" outlineLevel="0" collapsed="false">
      <c r="D6979" s="240" t="n">
        <v>6979</v>
      </c>
    </row>
    <row r="6980" customFormat="false" ht="15.75" hidden="false" customHeight="false" outlineLevel="0" collapsed="false">
      <c r="D6980" s="240" t="n">
        <v>6980</v>
      </c>
    </row>
    <row r="6981" customFormat="false" ht="15.75" hidden="false" customHeight="false" outlineLevel="0" collapsed="false">
      <c r="D6981" s="240" t="n">
        <v>6981</v>
      </c>
    </row>
    <row r="6982" customFormat="false" ht="15.75" hidden="false" customHeight="false" outlineLevel="0" collapsed="false">
      <c r="D6982" s="240" t="n">
        <v>6982</v>
      </c>
    </row>
    <row r="6983" customFormat="false" ht="15.75" hidden="false" customHeight="false" outlineLevel="0" collapsed="false">
      <c r="D6983" s="240" t="n">
        <v>6983</v>
      </c>
    </row>
    <row r="6984" customFormat="false" ht="15.75" hidden="false" customHeight="false" outlineLevel="0" collapsed="false">
      <c r="D6984" s="240" t="n">
        <v>6984</v>
      </c>
    </row>
    <row r="6985" customFormat="false" ht="15.75" hidden="false" customHeight="false" outlineLevel="0" collapsed="false">
      <c r="D6985" s="240" t="n">
        <v>6985</v>
      </c>
    </row>
    <row r="6986" customFormat="false" ht="15.75" hidden="false" customHeight="false" outlineLevel="0" collapsed="false">
      <c r="D6986" s="240" t="n">
        <v>6986</v>
      </c>
    </row>
    <row r="6987" customFormat="false" ht="15.75" hidden="false" customHeight="false" outlineLevel="0" collapsed="false">
      <c r="D6987" s="240" t="n">
        <v>6987</v>
      </c>
    </row>
    <row r="6988" customFormat="false" ht="15.75" hidden="false" customHeight="false" outlineLevel="0" collapsed="false">
      <c r="D6988" s="240" t="n">
        <v>6988</v>
      </c>
    </row>
    <row r="6989" customFormat="false" ht="15.75" hidden="false" customHeight="false" outlineLevel="0" collapsed="false">
      <c r="D6989" s="240" t="n">
        <v>6989</v>
      </c>
    </row>
    <row r="6990" customFormat="false" ht="15.75" hidden="false" customHeight="false" outlineLevel="0" collapsed="false">
      <c r="D6990" s="240" t="n">
        <v>6990</v>
      </c>
    </row>
    <row r="6991" customFormat="false" ht="15.75" hidden="false" customHeight="false" outlineLevel="0" collapsed="false">
      <c r="D6991" s="240" t="n">
        <v>6991</v>
      </c>
    </row>
    <row r="6992" customFormat="false" ht="15.75" hidden="false" customHeight="false" outlineLevel="0" collapsed="false">
      <c r="D6992" s="240" t="n">
        <v>6992</v>
      </c>
    </row>
    <row r="6993" customFormat="false" ht="15.75" hidden="false" customHeight="false" outlineLevel="0" collapsed="false">
      <c r="D6993" s="240" t="n">
        <v>6993</v>
      </c>
    </row>
    <row r="6994" customFormat="false" ht="15.75" hidden="false" customHeight="false" outlineLevel="0" collapsed="false">
      <c r="D6994" s="240" t="n">
        <v>6994</v>
      </c>
    </row>
    <row r="6995" customFormat="false" ht="15.75" hidden="false" customHeight="false" outlineLevel="0" collapsed="false">
      <c r="D6995" s="240" t="n">
        <v>6995</v>
      </c>
    </row>
    <row r="6996" customFormat="false" ht="15.75" hidden="false" customHeight="false" outlineLevel="0" collapsed="false">
      <c r="D6996" s="240" t="n">
        <v>6996</v>
      </c>
    </row>
    <row r="6997" customFormat="false" ht="15.75" hidden="false" customHeight="false" outlineLevel="0" collapsed="false">
      <c r="D6997" s="240" t="n">
        <v>6997</v>
      </c>
    </row>
    <row r="6998" customFormat="false" ht="15.75" hidden="false" customHeight="false" outlineLevel="0" collapsed="false">
      <c r="D6998" s="240" t="n">
        <v>6998</v>
      </c>
    </row>
    <row r="6999" customFormat="false" ht="15.75" hidden="false" customHeight="false" outlineLevel="0" collapsed="false">
      <c r="D6999" s="240" t="n">
        <v>6999</v>
      </c>
    </row>
    <row r="7000" customFormat="false" ht="15.75" hidden="false" customHeight="false" outlineLevel="0" collapsed="false">
      <c r="D7000" s="240" t="n">
        <v>7000</v>
      </c>
    </row>
    <row r="7001" customFormat="false" ht="15.75" hidden="false" customHeight="false" outlineLevel="0" collapsed="false">
      <c r="D7001" s="240" t="n">
        <v>7001</v>
      </c>
    </row>
    <row r="7002" customFormat="false" ht="15.75" hidden="false" customHeight="false" outlineLevel="0" collapsed="false">
      <c r="D7002" s="240" t="n">
        <v>7002</v>
      </c>
    </row>
    <row r="7003" customFormat="false" ht="15.75" hidden="false" customHeight="false" outlineLevel="0" collapsed="false">
      <c r="D7003" s="240" t="n">
        <v>7003</v>
      </c>
    </row>
    <row r="7004" customFormat="false" ht="15.75" hidden="false" customHeight="false" outlineLevel="0" collapsed="false">
      <c r="D7004" s="240" t="n">
        <v>7004</v>
      </c>
    </row>
    <row r="7005" customFormat="false" ht="15.75" hidden="false" customHeight="false" outlineLevel="0" collapsed="false">
      <c r="D7005" s="240" t="n">
        <v>7005</v>
      </c>
    </row>
    <row r="7006" customFormat="false" ht="15.75" hidden="false" customHeight="false" outlineLevel="0" collapsed="false">
      <c r="D7006" s="240" t="n">
        <v>7006</v>
      </c>
    </row>
    <row r="7007" customFormat="false" ht="15.75" hidden="false" customHeight="false" outlineLevel="0" collapsed="false">
      <c r="D7007" s="240" t="n">
        <v>7007</v>
      </c>
    </row>
    <row r="7008" customFormat="false" ht="15.75" hidden="false" customHeight="false" outlineLevel="0" collapsed="false">
      <c r="D7008" s="240" t="n">
        <v>7008</v>
      </c>
    </row>
    <row r="7009" customFormat="false" ht="15.75" hidden="false" customHeight="false" outlineLevel="0" collapsed="false">
      <c r="D7009" s="240" t="n">
        <v>7009</v>
      </c>
    </row>
    <row r="7010" customFormat="false" ht="15.75" hidden="false" customHeight="false" outlineLevel="0" collapsed="false">
      <c r="D7010" s="240" t="n">
        <v>7010</v>
      </c>
    </row>
    <row r="7011" customFormat="false" ht="15.75" hidden="false" customHeight="false" outlineLevel="0" collapsed="false">
      <c r="D7011" s="240" t="n">
        <v>7011</v>
      </c>
    </row>
    <row r="7012" customFormat="false" ht="15.75" hidden="false" customHeight="false" outlineLevel="0" collapsed="false">
      <c r="D7012" s="240" t="n">
        <v>7012</v>
      </c>
    </row>
    <row r="7013" customFormat="false" ht="15.75" hidden="false" customHeight="false" outlineLevel="0" collapsed="false">
      <c r="D7013" s="240" t="n">
        <v>7013</v>
      </c>
    </row>
    <row r="7014" customFormat="false" ht="15.75" hidden="false" customHeight="false" outlineLevel="0" collapsed="false">
      <c r="D7014" s="240" t="n">
        <v>7014</v>
      </c>
    </row>
    <row r="7015" customFormat="false" ht="15.75" hidden="false" customHeight="false" outlineLevel="0" collapsed="false">
      <c r="D7015" s="240" t="n">
        <v>7015</v>
      </c>
    </row>
    <row r="7016" customFormat="false" ht="15.75" hidden="false" customHeight="false" outlineLevel="0" collapsed="false">
      <c r="D7016" s="240" t="n">
        <v>7016</v>
      </c>
    </row>
    <row r="7017" customFormat="false" ht="15.75" hidden="false" customHeight="false" outlineLevel="0" collapsed="false">
      <c r="D7017" s="240" t="n">
        <v>7017</v>
      </c>
    </row>
    <row r="7018" customFormat="false" ht="15.75" hidden="false" customHeight="false" outlineLevel="0" collapsed="false">
      <c r="D7018" s="240" t="n">
        <v>7018</v>
      </c>
    </row>
    <row r="7019" customFormat="false" ht="15.75" hidden="false" customHeight="false" outlineLevel="0" collapsed="false">
      <c r="D7019" s="240" t="n">
        <v>7019</v>
      </c>
    </row>
    <row r="7020" customFormat="false" ht="15.75" hidden="false" customHeight="false" outlineLevel="0" collapsed="false">
      <c r="D7020" s="240" t="n">
        <v>7020</v>
      </c>
    </row>
    <row r="7021" customFormat="false" ht="15.75" hidden="false" customHeight="false" outlineLevel="0" collapsed="false">
      <c r="D7021" s="240" t="n">
        <v>7021</v>
      </c>
    </row>
    <row r="7022" customFormat="false" ht="15.75" hidden="false" customHeight="false" outlineLevel="0" collapsed="false">
      <c r="D7022" s="240" t="n">
        <v>7022</v>
      </c>
    </row>
    <row r="7023" customFormat="false" ht="15.75" hidden="false" customHeight="false" outlineLevel="0" collapsed="false">
      <c r="D7023" s="240" t="n">
        <v>7023</v>
      </c>
    </row>
    <row r="7024" customFormat="false" ht="15.75" hidden="false" customHeight="false" outlineLevel="0" collapsed="false">
      <c r="D7024" s="240" t="n">
        <v>7024</v>
      </c>
    </row>
    <row r="7025" customFormat="false" ht="15.75" hidden="false" customHeight="false" outlineLevel="0" collapsed="false">
      <c r="D7025" s="240" t="n">
        <v>7025</v>
      </c>
    </row>
    <row r="7026" customFormat="false" ht="15.75" hidden="false" customHeight="false" outlineLevel="0" collapsed="false">
      <c r="D7026" s="240" t="n">
        <v>7026</v>
      </c>
    </row>
    <row r="7027" customFormat="false" ht="15.75" hidden="false" customHeight="false" outlineLevel="0" collapsed="false">
      <c r="D7027" s="240" t="n">
        <v>7027</v>
      </c>
    </row>
    <row r="7028" customFormat="false" ht="15.75" hidden="false" customHeight="false" outlineLevel="0" collapsed="false">
      <c r="D7028" s="240" t="n">
        <v>7028</v>
      </c>
    </row>
    <row r="7029" customFormat="false" ht="15.75" hidden="false" customHeight="false" outlineLevel="0" collapsed="false">
      <c r="D7029" s="240" t="n">
        <v>7029</v>
      </c>
    </row>
    <row r="7030" customFormat="false" ht="15.75" hidden="false" customHeight="false" outlineLevel="0" collapsed="false">
      <c r="D7030" s="240" t="n">
        <v>7030</v>
      </c>
    </row>
    <row r="7031" customFormat="false" ht="15.75" hidden="false" customHeight="false" outlineLevel="0" collapsed="false">
      <c r="D7031" s="240" t="n">
        <v>7031</v>
      </c>
    </row>
    <row r="7032" customFormat="false" ht="15.75" hidden="false" customHeight="false" outlineLevel="0" collapsed="false">
      <c r="D7032" s="240" t="n">
        <v>7032</v>
      </c>
    </row>
    <row r="7033" customFormat="false" ht="15.75" hidden="false" customHeight="false" outlineLevel="0" collapsed="false">
      <c r="D7033" s="240" t="n">
        <v>7033</v>
      </c>
    </row>
    <row r="7034" customFormat="false" ht="15.75" hidden="false" customHeight="false" outlineLevel="0" collapsed="false">
      <c r="D7034" s="240" t="n">
        <v>7034</v>
      </c>
    </row>
    <row r="7035" customFormat="false" ht="15.75" hidden="false" customHeight="false" outlineLevel="0" collapsed="false">
      <c r="D7035" s="240" t="n">
        <v>7035</v>
      </c>
    </row>
    <row r="7036" customFormat="false" ht="15.75" hidden="false" customHeight="false" outlineLevel="0" collapsed="false">
      <c r="D7036" s="240" t="n">
        <v>7036</v>
      </c>
    </row>
    <row r="7037" customFormat="false" ht="15.75" hidden="false" customHeight="false" outlineLevel="0" collapsed="false">
      <c r="D7037" s="240" t="n">
        <v>7037</v>
      </c>
    </row>
    <row r="7038" customFormat="false" ht="15.75" hidden="false" customHeight="false" outlineLevel="0" collapsed="false">
      <c r="D7038" s="240" t="n">
        <v>7038</v>
      </c>
    </row>
    <row r="7039" customFormat="false" ht="15.75" hidden="false" customHeight="false" outlineLevel="0" collapsed="false">
      <c r="D7039" s="240" t="n">
        <v>7039</v>
      </c>
    </row>
    <row r="7040" customFormat="false" ht="15.75" hidden="false" customHeight="false" outlineLevel="0" collapsed="false">
      <c r="D7040" s="240" t="n">
        <v>7040</v>
      </c>
    </row>
    <row r="7041" customFormat="false" ht="15.75" hidden="false" customHeight="false" outlineLevel="0" collapsed="false">
      <c r="D7041" s="240" t="n">
        <v>7041</v>
      </c>
    </row>
    <row r="7042" customFormat="false" ht="15.75" hidden="false" customHeight="false" outlineLevel="0" collapsed="false">
      <c r="D7042" s="240" t="n">
        <v>7042</v>
      </c>
    </row>
    <row r="7043" customFormat="false" ht="15.75" hidden="false" customHeight="false" outlineLevel="0" collapsed="false">
      <c r="D7043" s="240" t="n">
        <v>7043</v>
      </c>
    </row>
    <row r="7044" customFormat="false" ht="15.75" hidden="false" customHeight="false" outlineLevel="0" collapsed="false">
      <c r="D7044" s="240" t="n">
        <v>7044</v>
      </c>
    </row>
    <row r="7045" customFormat="false" ht="15.75" hidden="false" customHeight="false" outlineLevel="0" collapsed="false">
      <c r="D7045" s="240" t="n">
        <v>7045</v>
      </c>
    </row>
    <row r="7046" customFormat="false" ht="15.75" hidden="false" customHeight="false" outlineLevel="0" collapsed="false">
      <c r="D7046" s="240" t="n">
        <v>7046</v>
      </c>
    </row>
    <row r="7047" customFormat="false" ht="15.75" hidden="false" customHeight="false" outlineLevel="0" collapsed="false">
      <c r="D7047" s="240" t="n">
        <v>7047</v>
      </c>
    </row>
    <row r="7048" customFormat="false" ht="15.75" hidden="false" customHeight="false" outlineLevel="0" collapsed="false">
      <c r="D7048" s="240" t="n">
        <v>7048</v>
      </c>
    </row>
    <row r="7049" customFormat="false" ht="15.75" hidden="false" customHeight="false" outlineLevel="0" collapsed="false">
      <c r="D7049" s="240" t="n">
        <v>7049</v>
      </c>
    </row>
    <row r="7050" customFormat="false" ht="15.75" hidden="false" customHeight="false" outlineLevel="0" collapsed="false">
      <c r="D7050" s="240" t="n">
        <v>7050</v>
      </c>
    </row>
    <row r="7051" customFormat="false" ht="15.75" hidden="false" customHeight="false" outlineLevel="0" collapsed="false">
      <c r="D7051" s="240" t="n">
        <v>7051</v>
      </c>
    </row>
    <row r="7052" customFormat="false" ht="15.75" hidden="false" customHeight="false" outlineLevel="0" collapsed="false">
      <c r="D7052" s="240" t="n">
        <v>7052</v>
      </c>
    </row>
    <row r="7053" customFormat="false" ht="15.75" hidden="false" customHeight="false" outlineLevel="0" collapsed="false">
      <c r="D7053" s="240" t="n">
        <v>7053</v>
      </c>
    </row>
    <row r="7054" customFormat="false" ht="15.75" hidden="false" customHeight="false" outlineLevel="0" collapsed="false">
      <c r="D7054" s="240" t="n">
        <v>7054</v>
      </c>
    </row>
    <row r="7055" customFormat="false" ht="15.75" hidden="false" customHeight="false" outlineLevel="0" collapsed="false">
      <c r="D7055" s="240" t="n">
        <v>7055</v>
      </c>
    </row>
    <row r="7056" customFormat="false" ht="15.75" hidden="false" customHeight="false" outlineLevel="0" collapsed="false">
      <c r="D7056" s="240" t="n">
        <v>7056</v>
      </c>
    </row>
    <row r="7057" customFormat="false" ht="15.75" hidden="false" customHeight="false" outlineLevel="0" collapsed="false">
      <c r="D7057" s="240" t="n">
        <v>7057</v>
      </c>
    </row>
    <row r="7058" customFormat="false" ht="15.75" hidden="false" customHeight="false" outlineLevel="0" collapsed="false">
      <c r="D7058" s="240" t="n">
        <v>7058</v>
      </c>
    </row>
    <row r="7059" customFormat="false" ht="15.75" hidden="false" customHeight="false" outlineLevel="0" collapsed="false">
      <c r="D7059" s="240" t="n">
        <v>7059</v>
      </c>
    </row>
    <row r="7060" customFormat="false" ht="15.75" hidden="false" customHeight="false" outlineLevel="0" collapsed="false">
      <c r="D7060" s="240" t="n">
        <v>7060</v>
      </c>
    </row>
    <row r="7061" customFormat="false" ht="15.75" hidden="false" customHeight="false" outlineLevel="0" collapsed="false">
      <c r="D7061" s="240" t="n">
        <v>7061</v>
      </c>
    </row>
    <row r="7062" customFormat="false" ht="15.75" hidden="false" customHeight="false" outlineLevel="0" collapsed="false">
      <c r="D7062" s="240" t="n">
        <v>7062</v>
      </c>
    </row>
    <row r="7063" customFormat="false" ht="15.75" hidden="false" customHeight="false" outlineLevel="0" collapsed="false">
      <c r="D7063" s="240" t="n">
        <v>7063</v>
      </c>
    </row>
    <row r="7064" customFormat="false" ht="15.75" hidden="false" customHeight="false" outlineLevel="0" collapsed="false">
      <c r="D7064" s="240" t="n">
        <v>7064</v>
      </c>
    </row>
    <row r="7065" customFormat="false" ht="15.75" hidden="false" customHeight="false" outlineLevel="0" collapsed="false">
      <c r="D7065" s="240" t="n">
        <v>7065</v>
      </c>
    </row>
    <row r="7066" customFormat="false" ht="15.75" hidden="false" customHeight="false" outlineLevel="0" collapsed="false">
      <c r="D7066" s="240" t="n">
        <v>7066</v>
      </c>
    </row>
    <row r="7067" customFormat="false" ht="15.75" hidden="false" customHeight="false" outlineLevel="0" collapsed="false">
      <c r="D7067" s="240" t="n">
        <v>7067</v>
      </c>
    </row>
    <row r="7068" customFormat="false" ht="15.75" hidden="false" customHeight="false" outlineLevel="0" collapsed="false">
      <c r="D7068" s="240" t="n">
        <v>7068</v>
      </c>
    </row>
    <row r="7069" customFormat="false" ht="15.75" hidden="false" customHeight="false" outlineLevel="0" collapsed="false">
      <c r="D7069" s="240" t="n">
        <v>7069</v>
      </c>
    </row>
    <row r="7070" customFormat="false" ht="15.75" hidden="false" customHeight="false" outlineLevel="0" collapsed="false">
      <c r="D7070" s="240" t="n">
        <v>7070</v>
      </c>
    </row>
    <row r="7071" customFormat="false" ht="15.75" hidden="false" customHeight="false" outlineLevel="0" collapsed="false">
      <c r="D7071" s="240" t="n">
        <v>7071</v>
      </c>
    </row>
    <row r="7072" customFormat="false" ht="15.75" hidden="false" customHeight="false" outlineLevel="0" collapsed="false">
      <c r="D7072" s="240" t="n">
        <v>7072</v>
      </c>
    </row>
    <row r="7073" customFormat="false" ht="15.75" hidden="false" customHeight="false" outlineLevel="0" collapsed="false">
      <c r="D7073" s="240" t="n">
        <v>7073</v>
      </c>
    </row>
    <row r="7074" customFormat="false" ht="15.75" hidden="false" customHeight="false" outlineLevel="0" collapsed="false">
      <c r="D7074" s="240" t="n">
        <v>7074</v>
      </c>
    </row>
    <row r="7075" customFormat="false" ht="15.75" hidden="false" customHeight="false" outlineLevel="0" collapsed="false">
      <c r="D7075" s="240" t="n">
        <v>7075</v>
      </c>
    </row>
    <row r="7076" customFormat="false" ht="15.75" hidden="false" customHeight="false" outlineLevel="0" collapsed="false">
      <c r="D7076" s="240" t="n">
        <v>7076</v>
      </c>
    </row>
    <row r="7077" customFormat="false" ht="15.75" hidden="false" customHeight="false" outlineLevel="0" collapsed="false">
      <c r="D7077" s="240" t="n">
        <v>7077</v>
      </c>
    </row>
    <row r="7078" customFormat="false" ht="15.75" hidden="false" customHeight="false" outlineLevel="0" collapsed="false">
      <c r="D7078" s="240" t="n">
        <v>7078</v>
      </c>
    </row>
    <row r="7079" customFormat="false" ht="15.75" hidden="false" customHeight="false" outlineLevel="0" collapsed="false">
      <c r="D7079" s="240" t="n">
        <v>7079</v>
      </c>
    </row>
    <row r="7080" customFormat="false" ht="15.75" hidden="false" customHeight="false" outlineLevel="0" collapsed="false">
      <c r="D7080" s="240" t="n">
        <v>7080</v>
      </c>
    </row>
    <row r="7081" customFormat="false" ht="15.75" hidden="false" customHeight="false" outlineLevel="0" collapsed="false">
      <c r="D7081" s="240" t="n">
        <v>7081</v>
      </c>
    </row>
    <row r="7082" customFormat="false" ht="15.75" hidden="false" customHeight="false" outlineLevel="0" collapsed="false">
      <c r="D7082" s="240" t="n">
        <v>7082</v>
      </c>
    </row>
    <row r="7083" customFormat="false" ht="15.75" hidden="false" customHeight="false" outlineLevel="0" collapsed="false">
      <c r="D7083" s="240" t="n">
        <v>7083</v>
      </c>
    </row>
    <row r="7084" customFormat="false" ht="15.75" hidden="false" customHeight="false" outlineLevel="0" collapsed="false">
      <c r="D7084" s="240" t="n">
        <v>7084</v>
      </c>
    </row>
    <row r="7085" customFormat="false" ht="15.75" hidden="false" customHeight="false" outlineLevel="0" collapsed="false">
      <c r="D7085" s="240" t="n">
        <v>7085</v>
      </c>
    </row>
    <row r="7086" customFormat="false" ht="15.75" hidden="false" customHeight="false" outlineLevel="0" collapsed="false">
      <c r="D7086" s="240" t="n">
        <v>7086</v>
      </c>
    </row>
    <row r="7087" customFormat="false" ht="15.75" hidden="false" customHeight="false" outlineLevel="0" collapsed="false">
      <c r="D7087" s="240" t="n">
        <v>7087</v>
      </c>
    </row>
    <row r="7088" customFormat="false" ht="15.75" hidden="false" customHeight="false" outlineLevel="0" collapsed="false">
      <c r="D7088" s="240" t="n">
        <v>7088</v>
      </c>
    </row>
    <row r="7089" customFormat="false" ht="15.75" hidden="false" customHeight="false" outlineLevel="0" collapsed="false">
      <c r="D7089" s="240" t="n">
        <v>7089</v>
      </c>
    </row>
    <row r="7090" customFormat="false" ht="15.75" hidden="false" customHeight="false" outlineLevel="0" collapsed="false">
      <c r="D7090" s="240" t="n">
        <v>7090</v>
      </c>
    </row>
    <row r="7091" customFormat="false" ht="15.75" hidden="false" customHeight="false" outlineLevel="0" collapsed="false">
      <c r="D7091" s="240" t="n">
        <v>7091</v>
      </c>
    </row>
    <row r="7092" customFormat="false" ht="15.75" hidden="false" customHeight="false" outlineLevel="0" collapsed="false">
      <c r="D7092" s="240" t="n">
        <v>7092</v>
      </c>
    </row>
    <row r="7093" customFormat="false" ht="15.75" hidden="false" customHeight="false" outlineLevel="0" collapsed="false">
      <c r="D7093" s="240" t="n">
        <v>7093</v>
      </c>
    </row>
    <row r="7094" customFormat="false" ht="15.75" hidden="false" customHeight="false" outlineLevel="0" collapsed="false">
      <c r="D7094" s="240" t="n">
        <v>7094</v>
      </c>
    </row>
    <row r="7095" customFormat="false" ht="15.75" hidden="false" customHeight="false" outlineLevel="0" collapsed="false">
      <c r="D7095" s="240" t="n">
        <v>7095</v>
      </c>
    </row>
    <row r="7096" customFormat="false" ht="15.75" hidden="false" customHeight="false" outlineLevel="0" collapsed="false">
      <c r="D7096" s="240" t="n">
        <v>7096</v>
      </c>
    </row>
    <row r="7097" customFormat="false" ht="15.75" hidden="false" customHeight="false" outlineLevel="0" collapsed="false">
      <c r="D7097" s="240" t="n">
        <v>7097</v>
      </c>
    </row>
    <row r="7098" customFormat="false" ht="15.75" hidden="false" customHeight="false" outlineLevel="0" collapsed="false">
      <c r="D7098" s="240" t="n">
        <v>7098</v>
      </c>
    </row>
    <row r="7099" customFormat="false" ht="15.75" hidden="false" customHeight="false" outlineLevel="0" collapsed="false">
      <c r="D7099" s="240" t="n">
        <v>7099</v>
      </c>
    </row>
    <row r="7100" customFormat="false" ht="15.75" hidden="false" customHeight="false" outlineLevel="0" collapsed="false">
      <c r="D7100" s="240" t="n">
        <v>7100</v>
      </c>
    </row>
    <row r="7101" customFormat="false" ht="15.75" hidden="false" customHeight="false" outlineLevel="0" collapsed="false">
      <c r="D7101" s="240" t="n">
        <v>7101</v>
      </c>
    </row>
    <row r="7102" customFormat="false" ht="15.75" hidden="false" customHeight="false" outlineLevel="0" collapsed="false">
      <c r="D7102" s="240" t="n">
        <v>7102</v>
      </c>
    </row>
    <row r="7103" customFormat="false" ht="15.75" hidden="false" customHeight="false" outlineLevel="0" collapsed="false">
      <c r="D7103" s="240" t="n">
        <v>7103</v>
      </c>
    </row>
    <row r="7104" customFormat="false" ht="15.75" hidden="false" customHeight="false" outlineLevel="0" collapsed="false">
      <c r="D7104" s="240" t="n">
        <v>7104</v>
      </c>
    </row>
    <row r="7105" customFormat="false" ht="15.75" hidden="false" customHeight="false" outlineLevel="0" collapsed="false">
      <c r="D7105" s="240" t="n">
        <v>7105</v>
      </c>
    </row>
    <row r="7106" customFormat="false" ht="15.75" hidden="false" customHeight="false" outlineLevel="0" collapsed="false">
      <c r="D7106" s="240" t="n">
        <v>7106</v>
      </c>
    </row>
    <row r="7107" customFormat="false" ht="15.75" hidden="false" customHeight="false" outlineLevel="0" collapsed="false">
      <c r="D7107" s="240" t="n">
        <v>7107</v>
      </c>
    </row>
    <row r="7108" customFormat="false" ht="15.75" hidden="false" customHeight="false" outlineLevel="0" collapsed="false">
      <c r="D7108" s="240" t="n">
        <v>7108</v>
      </c>
    </row>
    <row r="7109" customFormat="false" ht="15.75" hidden="false" customHeight="false" outlineLevel="0" collapsed="false">
      <c r="D7109" s="240" t="n">
        <v>7109</v>
      </c>
    </row>
    <row r="7110" customFormat="false" ht="15.75" hidden="false" customHeight="false" outlineLevel="0" collapsed="false">
      <c r="D7110" s="240" t="n">
        <v>7110</v>
      </c>
    </row>
    <row r="7111" customFormat="false" ht="15.75" hidden="false" customHeight="false" outlineLevel="0" collapsed="false">
      <c r="D7111" s="240" t="n">
        <v>7111</v>
      </c>
    </row>
    <row r="7112" customFormat="false" ht="15.75" hidden="false" customHeight="false" outlineLevel="0" collapsed="false">
      <c r="D7112" s="240" t="n">
        <v>7112</v>
      </c>
    </row>
    <row r="7113" customFormat="false" ht="15.75" hidden="false" customHeight="false" outlineLevel="0" collapsed="false">
      <c r="D7113" s="240" t="n">
        <v>7113</v>
      </c>
    </row>
    <row r="7114" customFormat="false" ht="15.75" hidden="false" customHeight="false" outlineLevel="0" collapsed="false">
      <c r="D7114" s="240" t="n">
        <v>7114</v>
      </c>
    </row>
    <row r="7115" customFormat="false" ht="15.75" hidden="false" customHeight="false" outlineLevel="0" collapsed="false">
      <c r="D7115" s="240" t="n">
        <v>7115</v>
      </c>
    </row>
    <row r="7116" customFormat="false" ht="15.75" hidden="false" customHeight="false" outlineLevel="0" collapsed="false">
      <c r="D7116" s="240" t="n">
        <v>7116</v>
      </c>
    </row>
    <row r="7117" customFormat="false" ht="15.75" hidden="false" customHeight="false" outlineLevel="0" collapsed="false">
      <c r="D7117" s="240" t="n">
        <v>7117</v>
      </c>
    </row>
    <row r="7118" customFormat="false" ht="15.75" hidden="false" customHeight="false" outlineLevel="0" collapsed="false">
      <c r="D7118" s="240" t="n">
        <v>7118</v>
      </c>
    </row>
    <row r="7119" customFormat="false" ht="15.75" hidden="false" customHeight="false" outlineLevel="0" collapsed="false">
      <c r="D7119" s="240" t="n">
        <v>7119</v>
      </c>
    </row>
    <row r="7120" customFormat="false" ht="15.75" hidden="false" customHeight="false" outlineLevel="0" collapsed="false">
      <c r="D7120" s="240" t="n">
        <v>7120</v>
      </c>
    </row>
    <row r="7121" customFormat="false" ht="15.75" hidden="false" customHeight="false" outlineLevel="0" collapsed="false">
      <c r="D7121" s="240" t="n">
        <v>7121</v>
      </c>
    </row>
    <row r="7122" customFormat="false" ht="15.75" hidden="false" customHeight="false" outlineLevel="0" collapsed="false">
      <c r="D7122" s="240" t="n">
        <v>7122</v>
      </c>
    </row>
    <row r="7123" customFormat="false" ht="15.75" hidden="false" customHeight="false" outlineLevel="0" collapsed="false">
      <c r="D7123" s="240" t="n">
        <v>7123</v>
      </c>
    </row>
    <row r="7124" customFormat="false" ht="15.75" hidden="false" customHeight="false" outlineLevel="0" collapsed="false">
      <c r="D7124" s="240" t="n">
        <v>7124</v>
      </c>
    </row>
    <row r="7125" customFormat="false" ht="15.75" hidden="false" customHeight="false" outlineLevel="0" collapsed="false">
      <c r="D7125" s="240" t="n">
        <v>7125</v>
      </c>
    </row>
    <row r="7126" customFormat="false" ht="15.75" hidden="false" customHeight="false" outlineLevel="0" collapsed="false">
      <c r="D7126" s="240" t="n">
        <v>7126</v>
      </c>
    </row>
    <row r="7127" customFormat="false" ht="15.75" hidden="false" customHeight="false" outlineLevel="0" collapsed="false">
      <c r="D7127" s="240" t="n">
        <v>7127</v>
      </c>
    </row>
    <row r="7128" customFormat="false" ht="15.75" hidden="false" customHeight="false" outlineLevel="0" collapsed="false">
      <c r="D7128" s="240" t="n">
        <v>7128</v>
      </c>
    </row>
    <row r="7129" customFormat="false" ht="15.75" hidden="false" customHeight="false" outlineLevel="0" collapsed="false">
      <c r="D7129" s="240" t="n">
        <v>7129</v>
      </c>
    </row>
    <row r="7130" customFormat="false" ht="15.75" hidden="false" customHeight="false" outlineLevel="0" collapsed="false">
      <c r="D7130" s="240" t="n">
        <v>7130</v>
      </c>
    </row>
    <row r="7131" customFormat="false" ht="15.75" hidden="false" customHeight="false" outlineLevel="0" collapsed="false">
      <c r="D7131" s="240" t="n">
        <v>7131</v>
      </c>
    </row>
    <row r="7132" customFormat="false" ht="15.75" hidden="false" customHeight="false" outlineLevel="0" collapsed="false">
      <c r="D7132" s="240" t="n">
        <v>7132</v>
      </c>
    </row>
    <row r="7133" customFormat="false" ht="15.75" hidden="false" customHeight="false" outlineLevel="0" collapsed="false">
      <c r="D7133" s="240" t="n">
        <v>7133</v>
      </c>
    </row>
    <row r="7134" customFormat="false" ht="15.75" hidden="false" customHeight="false" outlineLevel="0" collapsed="false">
      <c r="D7134" s="240" t="n">
        <v>7134</v>
      </c>
    </row>
    <row r="7135" customFormat="false" ht="15.75" hidden="false" customHeight="false" outlineLevel="0" collapsed="false">
      <c r="D7135" s="240" t="n">
        <v>7135</v>
      </c>
    </row>
    <row r="7136" customFormat="false" ht="15.75" hidden="false" customHeight="false" outlineLevel="0" collapsed="false">
      <c r="D7136" s="240" t="n">
        <v>7136</v>
      </c>
    </row>
    <row r="7137" customFormat="false" ht="15.75" hidden="false" customHeight="false" outlineLevel="0" collapsed="false">
      <c r="D7137" s="240" t="n">
        <v>7137</v>
      </c>
    </row>
    <row r="7138" customFormat="false" ht="15.75" hidden="false" customHeight="false" outlineLevel="0" collapsed="false">
      <c r="D7138" s="240" t="n">
        <v>7138</v>
      </c>
    </row>
    <row r="7139" customFormat="false" ht="15.75" hidden="false" customHeight="false" outlineLevel="0" collapsed="false">
      <c r="D7139" s="240" t="n">
        <v>7139</v>
      </c>
    </row>
    <row r="7140" customFormat="false" ht="15.75" hidden="false" customHeight="false" outlineLevel="0" collapsed="false">
      <c r="D7140" s="240" t="n">
        <v>7140</v>
      </c>
    </row>
    <row r="7141" customFormat="false" ht="15.75" hidden="false" customHeight="false" outlineLevel="0" collapsed="false">
      <c r="D7141" s="240" t="n">
        <v>7141</v>
      </c>
    </row>
    <row r="7142" customFormat="false" ht="15.75" hidden="false" customHeight="false" outlineLevel="0" collapsed="false">
      <c r="D7142" s="240" t="n">
        <v>7142</v>
      </c>
    </row>
    <row r="7143" customFormat="false" ht="15.75" hidden="false" customHeight="false" outlineLevel="0" collapsed="false">
      <c r="D7143" s="240" t="n">
        <v>7143</v>
      </c>
    </row>
    <row r="7144" customFormat="false" ht="15.75" hidden="false" customHeight="false" outlineLevel="0" collapsed="false">
      <c r="D7144" s="240" t="n">
        <v>7144</v>
      </c>
    </row>
    <row r="7145" customFormat="false" ht="15.75" hidden="false" customHeight="false" outlineLevel="0" collapsed="false">
      <c r="D7145" s="240" t="n">
        <v>7145</v>
      </c>
    </row>
    <row r="7146" customFormat="false" ht="15.75" hidden="false" customHeight="false" outlineLevel="0" collapsed="false">
      <c r="D7146" s="240" t="n">
        <v>7146</v>
      </c>
    </row>
    <row r="7147" customFormat="false" ht="15.75" hidden="false" customHeight="false" outlineLevel="0" collapsed="false">
      <c r="D7147" s="240" t="n">
        <v>7147</v>
      </c>
    </row>
    <row r="7148" customFormat="false" ht="15.75" hidden="false" customHeight="false" outlineLevel="0" collapsed="false">
      <c r="D7148" s="240" t="n">
        <v>7148</v>
      </c>
    </row>
    <row r="7149" customFormat="false" ht="15.75" hidden="false" customHeight="false" outlineLevel="0" collapsed="false">
      <c r="D7149" s="240" t="n">
        <v>7149</v>
      </c>
    </row>
    <row r="7150" customFormat="false" ht="15.75" hidden="false" customHeight="false" outlineLevel="0" collapsed="false">
      <c r="D7150" s="240" t="n">
        <v>7150</v>
      </c>
    </row>
    <row r="7151" customFormat="false" ht="15.75" hidden="false" customHeight="false" outlineLevel="0" collapsed="false">
      <c r="D7151" s="240" t="n">
        <v>7151</v>
      </c>
    </row>
    <row r="7152" customFormat="false" ht="15.75" hidden="false" customHeight="false" outlineLevel="0" collapsed="false">
      <c r="D7152" s="240" t="n">
        <v>7152</v>
      </c>
    </row>
    <row r="7153" customFormat="false" ht="15.75" hidden="false" customHeight="false" outlineLevel="0" collapsed="false">
      <c r="D7153" s="240" t="n">
        <v>7153</v>
      </c>
    </row>
    <row r="7154" customFormat="false" ht="15.75" hidden="false" customHeight="false" outlineLevel="0" collapsed="false">
      <c r="D7154" s="240" t="n">
        <v>7154</v>
      </c>
    </row>
    <row r="7155" customFormat="false" ht="15.75" hidden="false" customHeight="false" outlineLevel="0" collapsed="false">
      <c r="D7155" s="240" t="n">
        <v>7155</v>
      </c>
    </row>
    <row r="7156" customFormat="false" ht="15.75" hidden="false" customHeight="false" outlineLevel="0" collapsed="false">
      <c r="D7156" s="240" t="n">
        <v>7156</v>
      </c>
    </row>
    <row r="7157" customFormat="false" ht="15.75" hidden="false" customHeight="false" outlineLevel="0" collapsed="false">
      <c r="D7157" s="240" t="n">
        <v>7157</v>
      </c>
    </row>
    <row r="7158" customFormat="false" ht="15.75" hidden="false" customHeight="false" outlineLevel="0" collapsed="false">
      <c r="D7158" s="240" t="n">
        <v>7158</v>
      </c>
    </row>
    <row r="7159" customFormat="false" ht="15.75" hidden="false" customHeight="false" outlineLevel="0" collapsed="false">
      <c r="D7159" s="240" t="n">
        <v>7159</v>
      </c>
    </row>
    <row r="7160" customFormat="false" ht="15.75" hidden="false" customHeight="false" outlineLevel="0" collapsed="false">
      <c r="D7160" s="240" t="n">
        <v>7160</v>
      </c>
    </row>
    <row r="7161" customFormat="false" ht="15.75" hidden="false" customHeight="false" outlineLevel="0" collapsed="false">
      <c r="D7161" s="240" t="n">
        <v>7161</v>
      </c>
    </row>
    <row r="7162" customFormat="false" ht="15.75" hidden="false" customHeight="false" outlineLevel="0" collapsed="false">
      <c r="D7162" s="240" t="n">
        <v>7162</v>
      </c>
    </row>
    <row r="7163" customFormat="false" ht="15.75" hidden="false" customHeight="false" outlineLevel="0" collapsed="false">
      <c r="D7163" s="240" t="n">
        <v>7163</v>
      </c>
    </row>
    <row r="7164" customFormat="false" ht="15.75" hidden="false" customHeight="false" outlineLevel="0" collapsed="false">
      <c r="D7164" s="240" t="n">
        <v>7164</v>
      </c>
    </row>
    <row r="7165" customFormat="false" ht="15.75" hidden="false" customHeight="false" outlineLevel="0" collapsed="false">
      <c r="D7165" s="240" t="n">
        <v>7165</v>
      </c>
    </row>
    <row r="7166" customFormat="false" ht="15.75" hidden="false" customHeight="false" outlineLevel="0" collapsed="false">
      <c r="D7166" s="240" t="n">
        <v>7166</v>
      </c>
    </row>
    <row r="7167" customFormat="false" ht="15.75" hidden="false" customHeight="false" outlineLevel="0" collapsed="false">
      <c r="D7167" s="240" t="n">
        <v>7167</v>
      </c>
    </row>
    <row r="7168" customFormat="false" ht="15.75" hidden="false" customHeight="false" outlineLevel="0" collapsed="false">
      <c r="D7168" s="240" t="n">
        <v>7168</v>
      </c>
    </row>
    <row r="7169" customFormat="false" ht="15.75" hidden="false" customHeight="false" outlineLevel="0" collapsed="false">
      <c r="D7169" s="240" t="n">
        <v>7169</v>
      </c>
    </row>
    <row r="7170" customFormat="false" ht="15.75" hidden="false" customHeight="false" outlineLevel="0" collapsed="false">
      <c r="D7170" s="240" t="n">
        <v>7170</v>
      </c>
    </row>
    <row r="7171" customFormat="false" ht="15.75" hidden="false" customHeight="false" outlineLevel="0" collapsed="false">
      <c r="D7171" s="240" t="n">
        <v>7171</v>
      </c>
    </row>
    <row r="7172" customFormat="false" ht="15.75" hidden="false" customHeight="false" outlineLevel="0" collapsed="false">
      <c r="D7172" s="240" t="n">
        <v>7172</v>
      </c>
    </row>
    <row r="7173" customFormat="false" ht="15.75" hidden="false" customHeight="false" outlineLevel="0" collapsed="false">
      <c r="D7173" s="240" t="n">
        <v>7173</v>
      </c>
    </row>
    <row r="7174" customFormat="false" ht="15.75" hidden="false" customHeight="false" outlineLevel="0" collapsed="false">
      <c r="D7174" s="240" t="n">
        <v>7174</v>
      </c>
    </row>
    <row r="7175" customFormat="false" ht="15.75" hidden="false" customHeight="false" outlineLevel="0" collapsed="false">
      <c r="D7175" s="240" t="n">
        <v>7175</v>
      </c>
    </row>
    <row r="7176" customFormat="false" ht="15.75" hidden="false" customHeight="false" outlineLevel="0" collapsed="false">
      <c r="D7176" s="240" t="n">
        <v>7176</v>
      </c>
    </row>
    <row r="7177" customFormat="false" ht="15.75" hidden="false" customHeight="false" outlineLevel="0" collapsed="false">
      <c r="D7177" s="240" t="n">
        <v>7177</v>
      </c>
    </row>
    <row r="7178" customFormat="false" ht="15.75" hidden="false" customHeight="false" outlineLevel="0" collapsed="false">
      <c r="D7178" s="240" t="n">
        <v>7178</v>
      </c>
    </row>
    <row r="7179" customFormat="false" ht="15.75" hidden="false" customHeight="false" outlineLevel="0" collapsed="false">
      <c r="D7179" s="240" t="n">
        <v>7179</v>
      </c>
    </row>
    <row r="7180" customFormat="false" ht="15.75" hidden="false" customHeight="false" outlineLevel="0" collapsed="false">
      <c r="D7180" s="240" t="n">
        <v>7180</v>
      </c>
    </row>
    <row r="7181" customFormat="false" ht="15.75" hidden="false" customHeight="false" outlineLevel="0" collapsed="false">
      <c r="D7181" s="240" t="n">
        <v>7181</v>
      </c>
    </row>
    <row r="7182" customFormat="false" ht="15.75" hidden="false" customHeight="false" outlineLevel="0" collapsed="false">
      <c r="D7182" s="240" t="n">
        <v>7182</v>
      </c>
    </row>
    <row r="7183" customFormat="false" ht="15.75" hidden="false" customHeight="false" outlineLevel="0" collapsed="false">
      <c r="D7183" s="240" t="n">
        <v>7183</v>
      </c>
    </row>
    <row r="7184" customFormat="false" ht="15.75" hidden="false" customHeight="false" outlineLevel="0" collapsed="false">
      <c r="D7184" s="240" t="n">
        <v>7184</v>
      </c>
    </row>
    <row r="7185" customFormat="false" ht="15.75" hidden="false" customHeight="false" outlineLevel="0" collapsed="false">
      <c r="D7185" s="240" t="n">
        <v>7185</v>
      </c>
    </row>
    <row r="7186" customFormat="false" ht="15.75" hidden="false" customHeight="false" outlineLevel="0" collapsed="false">
      <c r="D7186" s="240" t="n">
        <v>7186</v>
      </c>
    </row>
    <row r="7187" customFormat="false" ht="15.75" hidden="false" customHeight="false" outlineLevel="0" collapsed="false">
      <c r="D7187" s="240" t="n">
        <v>7187</v>
      </c>
    </row>
    <row r="7188" customFormat="false" ht="15.75" hidden="false" customHeight="false" outlineLevel="0" collapsed="false">
      <c r="D7188" s="240" t="n">
        <v>7188</v>
      </c>
    </row>
    <row r="7189" customFormat="false" ht="15.75" hidden="false" customHeight="false" outlineLevel="0" collapsed="false">
      <c r="D7189" s="240" t="n">
        <v>7189</v>
      </c>
    </row>
    <row r="7190" customFormat="false" ht="15.75" hidden="false" customHeight="false" outlineLevel="0" collapsed="false">
      <c r="D7190" s="240" t="n">
        <v>7190</v>
      </c>
    </row>
    <row r="7191" customFormat="false" ht="15.75" hidden="false" customHeight="false" outlineLevel="0" collapsed="false">
      <c r="D7191" s="240" t="n">
        <v>7191</v>
      </c>
    </row>
    <row r="7192" customFormat="false" ht="15.75" hidden="false" customHeight="false" outlineLevel="0" collapsed="false">
      <c r="D7192" s="240" t="n">
        <v>7192</v>
      </c>
    </row>
    <row r="7193" customFormat="false" ht="15.75" hidden="false" customHeight="false" outlineLevel="0" collapsed="false">
      <c r="D7193" s="240" t="n">
        <v>7193</v>
      </c>
    </row>
    <row r="7194" customFormat="false" ht="15.75" hidden="false" customHeight="false" outlineLevel="0" collapsed="false">
      <c r="D7194" s="240" t="n">
        <v>7194</v>
      </c>
    </row>
    <row r="7195" customFormat="false" ht="15.75" hidden="false" customHeight="false" outlineLevel="0" collapsed="false">
      <c r="D7195" s="240" t="n">
        <v>7195</v>
      </c>
    </row>
    <row r="7196" customFormat="false" ht="15.75" hidden="false" customHeight="false" outlineLevel="0" collapsed="false">
      <c r="D7196" s="240" t="n">
        <v>7196</v>
      </c>
    </row>
    <row r="7197" customFormat="false" ht="15.75" hidden="false" customHeight="false" outlineLevel="0" collapsed="false">
      <c r="D7197" s="240" t="n">
        <v>7197</v>
      </c>
    </row>
    <row r="7198" customFormat="false" ht="15.75" hidden="false" customHeight="false" outlineLevel="0" collapsed="false">
      <c r="D7198" s="240" t="n">
        <v>7198</v>
      </c>
    </row>
    <row r="7199" customFormat="false" ht="15.75" hidden="false" customHeight="false" outlineLevel="0" collapsed="false">
      <c r="D7199" s="240" t="n">
        <v>7199</v>
      </c>
    </row>
    <row r="7200" customFormat="false" ht="15.75" hidden="false" customHeight="false" outlineLevel="0" collapsed="false">
      <c r="D7200" s="240" t="n">
        <v>7200</v>
      </c>
    </row>
    <row r="7201" customFormat="false" ht="15.75" hidden="false" customHeight="false" outlineLevel="0" collapsed="false">
      <c r="D7201" s="240" t="n">
        <v>7201</v>
      </c>
    </row>
    <row r="7202" customFormat="false" ht="15.75" hidden="false" customHeight="false" outlineLevel="0" collapsed="false">
      <c r="D7202" s="240" t="n">
        <v>7202</v>
      </c>
    </row>
    <row r="7203" customFormat="false" ht="15.75" hidden="false" customHeight="false" outlineLevel="0" collapsed="false">
      <c r="D7203" s="240" t="n">
        <v>7203</v>
      </c>
    </row>
    <row r="7204" customFormat="false" ht="15.75" hidden="false" customHeight="false" outlineLevel="0" collapsed="false">
      <c r="D7204" s="240" t="n">
        <v>7204</v>
      </c>
    </row>
    <row r="7205" customFormat="false" ht="15.75" hidden="false" customHeight="false" outlineLevel="0" collapsed="false">
      <c r="D7205" s="240" t="n">
        <v>7205</v>
      </c>
    </row>
    <row r="7206" customFormat="false" ht="15.75" hidden="false" customHeight="false" outlineLevel="0" collapsed="false">
      <c r="D7206" s="240" t="n">
        <v>7206</v>
      </c>
    </row>
    <row r="7207" customFormat="false" ht="15.75" hidden="false" customHeight="false" outlineLevel="0" collapsed="false">
      <c r="D7207" s="240" t="n">
        <v>7207</v>
      </c>
    </row>
    <row r="7208" customFormat="false" ht="15.75" hidden="false" customHeight="false" outlineLevel="0" collapsed="false">
      <c r="D7208" s="240" t="n">
        <v>7208</v>
      </c>
    </row>
    <row r="7209" customFormat="false" ht="15.75" hidden="false" customHeight="false" outlineLevel="0" collapsed="false">
      <c r="D7209" s="240" t="n">
        <v>7209</v>
      </c>
    </row>
    <row r="7210" customFormat="false" ht="15.75" hidden="false" customHeight="false" outlineLevel="0" collapsed="false">
      <c r="D7210" s="240" t="n">
        <v>7210</v>
      </c>
    </row>
    <row r="7211" customFormat="false" ht="15.75" hidden="false" customHeight="false" outlineLevel="0" collapsed="false">
      <c r="D7211" s="240" t="n">
        <v>7211</v>
      </c>
    </row>
    <row r="7212" customFormat="false" ht="15.75" hidden="false" customHeight="false" outlineLevel="0" collapsed="false">
      <c r="D7212" s="240" t="n">
        <v>7212</v>
      </c>
    </row>
    <row r="7213" customFormat="false" ht="15.75" hidden="false" customHeight="false" outlineLevel="0" collapsed="false">
      <c r="D7213" s="240" t="n">
        <v>7213</v>
      </c>
    </row>
    <row r="7214" customFormat="false" ht="15.75" hidden="false" customHeight="false" outlineLevel="0" collapsed="false">
      <c r="D7214" s="240" t="n">
        <v>7214</v>
      </c>
    </row>
    <row r="7215" customFormat="false" ht="15.75" hidden="false" customHeight="false" outlineLevel="0" collapsed="false">
      <c r="D7215" s="240" t="n">
        <v>7215</v>
      </c>
    </row>
    <row r="7216" customFormat="false" ht="15.75" hidden="false" customHeight="false" outlineLevel="0" collapsed="false">
      <c r="D7216" s="240" t="n">
        <v>7216</v>
      </c>
    </row>
    <row r="7217" customFormat="false" ht="15.75" hidden="false" customHeight="false" outlineLevel="0" collapsed="false">
      <c r="D7217" s="240" t="n">
        <v>7217</v>
      </c>
    </row>
    <row r="7218" customFormat="false" ht="15.75" hidden="false" customHeight="false" outlineLevel="0" collapsed="false">
      <c r="D7218" s="240" t="n">
        <v>7218</v>
      </c>
    </row>
    <row r="7219" customFormat="false" ht="15.75" hidden="false" customHeight="false" outlineLevel="0" collapsed="false">
      <c r="D7219" s="240" t="n">
        <v>7219</v>
      </c>
    </row>
    <row r="7220" customFormat="false" ht="15.75" hidden="false" customHeight="false" outlineLevel="0" collapsed="false">
      <c r="D7220" s="240" t="n">
        <v>7220</v>
      </c>
    </row>
    <row r="7221" customFormat="false" ht="15.75" hidden="false" customHeight="false" outlineLevel="0" collapsed="false">
      <c r="D7221" s="240" t="n">
        <v>7221</v>
      </c>
    </row>
    <row r="7222" customFormat="false" ht="15.75" hidden="false" customHeight="false" outlineLevel="0" collapsed="false">
      <c r="D7222" s="240" t="n">
        <v>7222</v>
      </c>
    </row>
    <row r="7223" customFormat="false" ht="15.75" hidden="false" customHeight="false" outlineLevel="0" collapsed="false">
      <c r="D7223" s="240" t="n">
        <v>7223</v>
      </c>
    </row>
    <row r="7224" customFormat="false" ht="15.75" hidden="false" customHeight="false" outlineLevel="0" collapsed="false">
      <c r="D7224" s="240" t="n">
        <v>7224</v>
      </c>
    </row>
    <row r="7225" customFormat="false" ht="15.75" hidden="false" customHeight="false" outlineLevel="0" collapsed="false">
      <c r="D7225" s="240" t="n">
        <v>7225</v>
      </c>
    </row>
    <row r="7226" customFormat="false" ht="15.75" hidden="false" customHeight="false" outlineLevel="0" collapsed="false">
      <c r="D7226" s="240" t="n">
        <v>7226</v>
      </c>
    </row>
    <row r="7227" customFormat="false" ht="15.75" hidden="false" customHeight="false" outlineLevel="0" collapsed="false">
      <c r="D7227" s="240" t="n">
        <v>7227</v>
      </c>
    </row>
    <row r="7228" customFormat="false" ht="15.75" hidden="false" customHeight="false" outlineLevel="0" collapsed="false">
      <c r="D7228" s="240" t="n">
        <v>7228</v>
      </c>
    </row>
    <row r="7229" customFormat="false" ht="15.75" hidden="false" customHeight="false" outlineLevel="0" collapsed="false">
      <c r="D7229" s="240" t="n">
        <v>7229</v>
      </c>
    </row>
    <row r="7230" customFormat="false" ht="15.75" hidden="false" customHeight="false" outlineLevel="0" collapsed="false">
      <c r="D7230" s="240" t="n">
        <v>7230</v>
      </c>
    </row>
    <row r="7231" customFormat="false" ht="15.75" hidden="false" customHeight="false" outlineLevel="0" collapsed="false">
      <c r="D7231" s="240" t="n">
        <v>7231</v>
      </c>
    </row>
    <row r="7232" customFormat="false" ht="15.75" hidden="false" customHeight="false" outlineLevel="0" collapsed="false">
      <c r="D7232" s="240" t="n">
        <v>7232</v>
      </c>
    </row>
    <row r="7233" customFormat="false" ht="15.75" hidden="false" customHeight="false" outlineLevel="0" collapsed="false">
      <c r="D7233" s="240" t="n">
        <v>7233</v>
      </c>
    </row>
    <row r="7234" customFormat="false" ht="15.75" hidden="false" customHeight="false" outlineLevel="0" collapsed="false">
      <c r="D7234" s="240" t="n">
        <v>7234</v>
      </c>
    </row>
    <row r="7235" customFormat="false" ht="15.75" hidden="false" customHeight="false" outlineLevel="0" collapsed="false">
      <c r="D7235" s="240" t="n">
        <v>7235</v>
      </c>
    </row>
    <row r="7236" customFormat="false" ht="15.75" hidden="false" customHeight="false" outlineLevel="0" collapsed="false">
      <c r="D7236" s="240" t="n">
        <v>7236</v>
      </c>
    </row>
    <row r="7237" customFormat="false" ht="15.75" hidden="false" customHeight="false" outlineLevel="0" collapsed="false">
      <c r="D7237" s="240" t="n">
        <v>7237</v>
      </c>
    </row>
    <row r="7238" customFormat="false" ht="15.75" hidden="false" customHeight="false" outlineLevel="0" collapsed="false">
      <c r="D7238" s="240" t="n">
        <v>7238</v>
      </c>
    </row>
    <row r="7239" customFormat="false" ht="15.75" hidden="false" customHeight="false" outlineLevel="0" collapsed="false">
      <c r="D7239" s="240" t="n">
        <v>7239</v>
      </c>
    </row>
    <row r="7240" customFormat="false" ht="15.75" hidden="false" customHeight="false" outlineLevel="0" collapsed="false">
      <c r="D7240" s="240" t="n">
        <v>7240</v>
      </c>
    </row>
    <row r="7241" customFormat="false" ht="15.75" hidden="false" customHeight="false" outlineLevel="0" collapsed="false">
      <c r="D7241" s="240" t="n">
        <v>7241</v>
      </c>
    </row>
    <row r="7242" customFormat="false" ht="15.75" hidden="false" customHeight="false" outlineLevel="0" collapsed="false">
      <c r="D7242" s="240" t="n">
        <v>7242</v>
      </c>
    </row>
    <row r="7243" customFormat="false" ht="15.75" hidden="false" customHeight="false" outlineLevel="0" collapsed="false">
      <c r="D7243" s="240" t="n">
        <v>7243</v>
      </c>
    </row>
    <row r="7244" customFormat="false" ht="15.75" hidden="false" customHeight="false" outlineLevel="0" collapsed="false">
      <c r="D7244" s="240" t="n">
        <v>7244</v>
      </c>
    </row>
    <row r="7245" customFormat="false" ht="15.75" hidden="false" customHeight="false" outlineLevel="0" collapsed="false">
      <c r="D7245" s="240" t="n">
        <v>7245</v>
      </c>
    </row>
    <row r="7246" customFormat="false" ht="15.75" hidden="false" customHeight="false" outlineLevel="0" collapsed="false">
      <c r="D7246" s="240" t="n">
        <v>7246</v>
      </c>
    </row>
    <row r="7247" customFormat="false" ht="15.75" hidden="false" customHeight="false" outlineLevel="0" collapsed="false">
      <c r="D7247" s="240" t="n">
        <v>7247</v>
      </c>
    </row>
    <row r="7248" customFormat="false" ht="15.75" hidden="false" customHeight="false" outlineLevel="0" collapsed="false">
      <c r="D7248" s="240" t="n">
        <v>7248</v>
      </c>
    </row>
    <row r="7249" customFormat="false" ht="15.75" hidden="false" customHeight="false" outlineLevel="0" collapsed="false">
      <c r="D7249" s="240" t="n">
        <v>7249</v>
      </c>
    </row>
    <row r="7250" customFormat="false" ht="15.75" hidden="false" customHeight="false" outlineLevel="0" collapsed="false">
      <c r="D7250" s="240" t="n">
        <v>7250</v>
      </c>
    </row>
    <row r="7251" customFormat="false" ht="15.75" hidden="false" customHeight="false" outlineLevel="0" collapsed="false">
      <c r="D7251" s="240" t="n">
        <v>7251</v>
      </c>
    </row>
    <row r="7252" customFormat="false" ht="15.75" hidden="false" customHeight="false" outlineLevel="0" collapsed="false">
      <c r="D7252" s="240" t="n">
        <v>7252</v>
      </c>
    </row>
    <row r="7253" customFormat="false" ht="15.75" hidden="false" customHeight="false" outlineLevel="0" collapsed="false">
      <c r="D7253" s="240" t="n">
        <v>7253</v>
      </c>
    </row>
    <row r="7254" customFormat="false" ht="15.75" hidden="false" customHeight="false" outlineLevel="0" collapsed="false">
      <c r="D7254" s="240" t="n">
        <v>7254</v>
      </c>
    </row>
    <row r="7255" customFormat="false" ht="15.75" hidden="false" customHeight="false" outlineLevel="0" collapsed="false">
      <c r="D7255" s="240" t="n">
        <v>7255</v>
      </c>
    </row>
    <row r="7256" customFormat="false" ht="15.75" hidden="false" customHeight="false" outlineLevel="0" collapsed="false">
      <c r="D7256" s="240" t="n">
        <v>7256</v>
      </c>
    </row>
    <row r="7257" customFormat="false" ht="15.75" hidden="false" customHeight="false" outlineLevel="0" collapsed="false">
      <c r="D7257" s="240" t="n">
        <v>7257</v>
      </c>
    </row>
    <row r="7258" customFormat="false" ht="15.75" hidden="false" customHeight="false" outlineLevel="0" collapsed="false">
      <c r="D7258" s="240" t="n">
        <v>7258</v>
      </c>
    </row>
    <row r="7259" customFormat="false" ht="15.75" hidden="false" customHeight="false" outlineLevel="0" collapsed="false">
      <c r="D7259" s="240" t="n">
        <v>7259</v>
      </c>
    </row>
    <row r="7260" customFormat="false" ht="15.75" hidden="false" customHeight="false" outlineLevel="0" collapsed="false">
      <c r="D7260" s="240" t="n">
        <v>7260</v>
      </c>
    </row>
    <row r="7261" customFormat="false" ht="15.75" hidden="false" customHeight="false" outlineLevel="0" collapsed="false">
      <c r="D7261" s="240" t="n">
        <v>7261</v>
      </c>
    </row>
    <row r="7262" customFormat="false" ht="15.75" hidden="false" customHeight="false" outlineLevel="0" collapsed="false">
      <c r="D7262" s="240" t="n">
        <v>7262</v>
      </c>
    </row>
    <row r="7263" customFormat="false" ht="15.75" hidden="false" customHeight="false" outlineLevel="0" collapsed="false">
      <c r="D7263" s="240" t="n">
        <v>7263</v>
      </c>
    </row>
    <row r="7264" customFormat="false" ht="15.75" hidden="false" customHeight="false" outlineLevel="0" collapsed="false">
      <c r="D7264" s="240" t="n">
        <v>7264</v>
      </c>
    </row>
    <row r="7265" customFormat="false" ht="15.75" hidden="false" customHeight="false" outlineLevel="0" collapsed="false">
      <c r="D7265" s="240" t="n">
        <v>7265</v>
      </c>
    </row>
    <row r="7266" customFormat="false" ht="15.75" hidden="false" customHeight="false" outlineLevel="0" collapsed="false">
      <c r="D7266" s="240" t="n">
        <v>7266</v>
      </c>
    </row>
    <row r="7267" customFormat="false" ht="15.75" hidden="false" customHeight="false" outlineLevel="0" collapsed="false">
      <c r="D7267" s="240" t="n">
        <v>7267</v>
      </c>
    </row>
    <row r="7268" customFormat="false" ht="15.75" hidden="false" customHeight="false" outlineLevel="0" collapsed="false">
      <c r="D7268" s="240" t="n">
        <v>7268</v>
      </c>
    </row>
    <row r="7269" customFormat="false" ht="15.75" hidden="false" customHeight="false" outlineLevel="0" collapsed="false">
      <c r="D7269" s="240" t="n">
        <v>7269</v>
      </c>
    </row>
    <row r="7270" customFormat="false" ht="15.75" hidden="false" customHeight="false" outlineLevel="0" collapsed="false">
      <c r="D7270" s="240" t="n">
        <v>7270</v>
      </c>
    </row>
    <row r="7271" customFormat="false" ht="15.75" hidden="false" customHeight="false" outlineLevel="0" collapsed="false">
      <c r="D7271" s="240" t="n">
        <v>7271</v>
      </c>
    </row>
    <row r="7272" customFormat="false" ht="15.75" hidden="false" customHeight="false" outlineLevel="0" collapsed="false">
      <c r="D7272" s="240" t="n">
        <v>7272</v>
      </c>
    </row>
    <row r="7273" customFormat="false" ht="15.75" hidden="false" customHeight="false" outlineLevel="0" collapsed="false">
      <c r="D7273" s="240" t="n">
        <v>7273</v>
      </c>
    </row>
    <row r="7274" customFormat="false" ht="15.75" hidden="false" customHeight="false" outlineLevel="0" collapsed="false">
      <c r="D7274" s="240" t="n">
        <v>7274</v>
      </c>
    </row>
    <row r="7275" customFormat="false" ht="15.75" hidden="false" customHeight="false" outlineLevel="0" collapsed="false">
      <c r="D7275" s="240" t="n">
        <v>7275</v>
      </c>
    </row>
    <row r="7276" customFormat="false" ht="15.75" hidden="false" customHeight="false" outlineLevel="0" collapsed="false">
      <c r="D7276" s="240" t="n">
        <v>7276</v>
      </c>
    </row>
    <row r="7277" customFormat="false" ht="15.75" hidden="false" customHeight="false" outlineLevel="0" collapsed="false">
      <c r="D7277" s="240" t="n">
        <v>7277</v>
      </c>
    </row>
    <row r="7278" customFormat="false" ht="15.75" hidden="false" customHeight="false" outlineLevel="0" collapsed="false">
      <c r="D7278" s="240" t="n">
        <v>7278</v>
      </c>
    </row>
    <row r="7279" customFormat="false" ht="15.75" hidden="false" customHeight="false" outlineLevel="0" collapsed="false">
      <c r="D7279" s="240" t="n">
        <v>7279</v>
      </c>
    </row>
    <row r="7280" customFormat="false" ht="15.75" hidden="false" customHeight="false" outlineLevel="0" collapsed="false">
      <c r="D7280" s="240" t="n">
        <v>7280</v>
      </c>
    </row>
    <row r="7281" customFormat="false" ht="15.75" hidden="false" customHeight="false" outlineLevel="0" collapsed="false">
      <c r="D7281" s="240" t="n">
        <v>7281</v>
      </c>
    </row>
    <row r="7282" customFormat="false" ht="15.75" hidden="false" customHeight="false" outlineLevel="0" collapsed="false">
      <c r="D7282" s="240" t="n">
        <v>7282</v>
      </c>
    </row>
    <row r="7283" customFormat="false" ht="15.75" hidden="false" customHeight="false" outlineLevel="0" collapsed="false">
      <c r="D7283" s="240" t="n">
        <v>7283</v>
      </c>
    </row>
    <row r="7284" customFormat="false" ht="15.75" hidden="false" customHeight="false" outlineLevel="0" collapsed="false">
      <c r="D7284" s="240" t="n">
        <v>7284</v>
      </c>
    </row>
    <row r="7285" customFormat="false" ht="15.75" hidden="false" customHeight="false" outlineLevel="0" collapsed="false">
      <c r="D7285" s="240" t="n">
        <v>7285</v>
      </c>
    </row>
    <row r="7286" customFormat="false" ht="15.75" hidden="false" customHeight="false" outlineLevel="0" collapsed="false">
      <c r="D7286" s="240" t="n">
        <v>7286</v>
      </c>
    </row>
    <row r="7287" customFormat="false" ht="15.75" hidden="false" customHeight="false" outlineLevel="0" collapsed="false">
      <c r="D7287" s="240" t="n">
        <v>7287</v>
      </c>
    </row>
    <row r="7288" customFormat="false" ht="15.75" hidden="false" customHeight="false" outlineLevel="0" collapsed="false">
      <c r="D7288" s="240" t="n">
        <v>7288</v>
      </c>
    </row>
    <row r="7289" customFormat="false" ht="15.75" hidden="false" customHeight="false" outlineLevel="0" collapsed="false">
      <c r="D7289" s="240" t="n">
        <v>7289</v>
      </c>
    </row>
    <row r="7290" customFormat="false" ht="15.75" hidden="false" customHeight="false" outlineLevel="0" collapsed="false">
      <c r="D7290" s="240" t="n">
        <v>7290</v>
      </c>
    </row>
    <row r="7291" customFormat="false" ht="15.75" hidden="false" customHeight="false" outlineLevel="0" collapsed="false">
      <c r="D7291" s="240" t="n">
        <v>7291</v>
      </c>
    </row>
    <row r="7292" customFormat="false" ht="15.75" hidden="false" customHeight="false" outlineLevel="0" collapsed="false">
      <c r="D7292" s="240" t="n">
        <v>7292</v>
      </c>
    </row>
    <row r="7293" customFormat="false" ht="15.75" hidden="false" customHeight="false" outlineLevel="0" collapsed="false">
      <c r="D7293" s="240" t="n">
        <v>7293</v>
      </c>
    </row>
    <row r="7294" customFormat="false" ht="15.75" hidden="false" customHeight="false" outlineLevel="0" collapsed="false">
      <c r="D7294" s="240" t="n">
        <v>7294</v>
      </c>
    </row>
    <row r="7295" customFormat="false" ht="15.75" hidden="false" customHeight="false" outlineLevel="0" collapsed="false">
      <c r="D7295" s="240" t="n">
        <v>7295</v>
      </c>
    </row>
    <row r="7296" customFormat="false" ht="15.75" hidden="false" customHeight="false" outlineLevel="0" collapsed="false">
      <c r="D7296" s="240" t="n">
        <v>7296</v>
      </c>
    </row>
    <row r="7297" customFormat="false" ht="15.75" hidden="false" customHeight="false" outlineLevel="0" collapsed="false">
      <c r="D7297" s="240" t="n">
        <v>7297</v>
      </c>
    </row>
    <row r="7298" customFormat="false" ht="15.75" hidden="false" customHeight="false" outlineLevel="0" collapsed="false">
      <c r="D7298" s="240" t="n">
        <v>7298</v>
      </c>
    </row>
    <row r="7299" customFormat="false" ht="15.75" hidden="false" customHeight="false" outlineLevel="0" collapsed="false">
      <c r="D7299" s="240" t="n">
        <v>7299</v>
      </c>
    </row>
    <row r="7300" customFormat="false" ht="15.75" hidden="false" customHeight="false" outlineLevel="0" collapsed="false">
      <c r="D7300" s="240" t="n">
        <v>7300</v>
      </c>
    </row>
    <row r="7301" customFormat="false" ht="15.75" hidden="false" customHeight="false" outlineLevel="0" collapsed="false">
      <c r="D7301" s="240" t="n">
        <v>7301</v>
      </c>
    </row>
    <row r="7302" customFormat="false" ht="15.75" hidden="false" customHeight="false" outlineLevel="0" collapsed="false">
      <c r="D7302" s="240" t="n">
        <v>7302</v>
      </c>
    </row>
    <row r="7303" customFormat="false" ht="15.75" hidden="false" customHeight="false" outlineLevel="0" collapsed="false">
      <c r="D7303" s="240" t="n">
        <v>7303</v>
      </c>
    </row>
    <row r="7304" customFormat="false" ht="15.75" hidden="false" customHeight="false" outlineLevel="0" collapsed="false">
      <c r="D7304" s="240" t="n">
        <v>7304</v>
      </c>
    </row>
    <row r="7305" customFormat="false" ht="15.75" hidden="false" customHeight="false" outlineLevel="0" collapsed="false">
      <c r="D7305" s="240" t="n">
        <v>7305</v>
      </c>
    </row>
    <row r="7306" customFormat="false" ht="15.75" hidden="false" customHeight="false" outlineLevel="0" collapsed="false">
      <c r="D7306" s="240" t="n">
        <v>7306</v>
      </c>
    </row>
    <row r="7307" customFormat="false" ht="15.75" hidden="false" customHeight="false" outlineLevel="0" collapsed="false">
      <c r="D7307" s="240" t="n">
        <v>7307</v>
      </c>
    </row>
    <row r="7308" customFormat="false" ht="15.75" hidden="false" customHeight="false" outlineLevel="0" collapsed="false">
      <c r="D7308" s="240" t="n">
        <v>7308</v>
      </c>
    </row>
    <row r="7309" customFormat="false" ht="15.75" hidden="false" customHeight="false" outlineLevel="0" collapsed="false">
      <c r="D7309" s="240" t="n">
        <v>7309</v>
      </c>
    </row>
    <row r="7310" customFormat="false" ht="15.75" hidden="false" customHeight="false" outlineLevel="0" collapsed="false">
      <c r="D7310" s="240" t="n">
        <v>7310</v>
      </c>
    </row>
    <row r="7311" customFormat="false" ht="15.75" hidden="false" customHeight="false" outlineLevel="0" collapsed="false">
      <c r="D7311" s="240" t="n">
        <v>7311</v>
      </c>
    </row>
    <row r="7312" customFormat="false" ht="15.75" hidden="false" customHeight="false" outlineLevel="0" collapsed="false">
      <c r="D7312" s="240" t="n">
        <v>7312</v>
      </c>
    </row>
    <row r="7313" customFormat="false" ht="15.75" hidden="false" customHeight="false" outlineLevel="0" collapsed="false">
      <c r="D7313" s="240" t="n">
        <v>7313</v>
      </c>
    </row>
    <row r="7314" customFormat="false" ht="15.75" hidden="false" customHeight="false" outlineLevel="0" collapsed="false">
      <c r="D7314" s="240" t="n">
        <v>7314</v>
      </c>
    </row>
    <row r="7315" customFormat="false" ht="15.75" hidden="false" customHeight="false" outlineLevel="0" collapsed="false">
      <c r="D7315" s="240" t="n">
        <v>7315</v>
      </c>
    </row>
    <row r="7316" customFormat="false" ht="15.75" hidden="false" customHeight="false" outlineLevel="0" collapsed="false">
      <c r="D7316" s="240" t="n">
        <v>7316</v>
      </c>
    </row>
    <row r="7317" customFormat="false" ht="15.75" hidden="false" customHeight="false" outlineLevel="0" collapsed="false">
      <c r="D7317" s="240" t="n">
        <v>7317</v>
      </c>
    </row>
    <row r="7318" customFormat="false" ht="15.75" hidden="false" customHeight="false" outlineLevel="0" collapsed="false">
      <c r="D7318" s="240" t="n">
        <v>7318</v>
      </c>
    </row>
    <row r="7319" customFormat="false" ht="15.75" hidden="false" customHeight="false" outlineLevel="0" collapsed="false">
      <c r="D7319" s="240" t="n">
        <v>7319</v>
      </c>
    </row>
    <row r="7320" customFormat="false" ht="15.75" hidden="false" customHeight="false" outlineLevel="0" collapsed="false">
      <c r="D7320" s="240" t="n">
        <v>7320</v>
      </c>
    </row>
    <row r="7321" customFormat="false" ht="15.75" hidden="false" customHeight="false" outlineLevel="0" collapsed="false">
      <c r="D7321" s="240" t="n">
        <v>7321</v>
      </c>
    </row>
    <row r="7322" customFormat="false" ht="15.75" hidden="false" customHeight="false" outlineLevel="0" collapsed="false">
      <c r="D7322" s="240" t="n">
        <v>7322</v>
      </c>
    </row>
    <row r="7323" customFormat="false" ht="15.75" hidden="false" customHeight="false" outlineLevel="0" collapsed="false">
      <c r="D7323" s="240" t="n">
        <v>7323</v>
      </c>
    </row>
    <row r="7324" customFormat="false" ht="15.75" hidden="false" customHeight="false" outlineLevel="0" collapsed="false">
      <c r="D7324" s="240" t="n">
        <v>7324</v>
      </c>
    </row>
    <row r="7325" customFormat="false" ht="15.75" hidden="false" customHeight="false" outlineLevel="0" collapsed="false">
      <c r="D7325" s="240" t="n">
        <v>7325</v>
      </c>
    </row>
    <row r="7326" customFormat="false" ht="15.75" hidden="false" customHeight="false" outlineLevel="0" collapsed="false">
      <c r="D7326" s="240" t="n">
        <v>7326</v>
      </c>
    </row>
    <row r="7327" customFormat="false" ht="15.75" hidden="false" customHeight="false" outlineLevel="0" collapsed="false">
      <c r="D7327" s="240" t="n">
        <v>7327</v>
      </c>
    </row>
    <row r="7328" customFormat="false" ht="15.75" hidden="false" customHeight="false" outlineLevel="0" collapsed="false">
      <c r="D7328" s="240" t="n">
        <v>7328</v>
      </c>
    </row>
    <row r="7329" customFormat="false" ht="15.75" hidden="false" customHeight="false" outlineLevel="0" collapsed="false">
      <c r="D7329" s="240" t="n">
        <v>7329</v>
      </c>
    </row>
    <row r="7330" customFormat="false" ht="15.75" hidden="false" customHeight="false" outlineLevel="0" collapsed="false">
      <c r="D7330" s="240" t="n">
        <v>7330</v>
      </c>
    </row>
    <row r="7331" customFormat="false" ht="15.75" hidden="false" customHeight="false" outlineLevel="0" collapsed="false">
      <c r="D7331" s="240" t="n">
        <v>7331</v>
      </c>
    </row>
    <row r="7332" customFormat="false" ht="15.75" hidden="false" customHeight="false" outlineLevel="0" collapsed="false">
      <c r="D7332" s="240" t="n">
        <v>7332</v>
      </c>
    </row>
    <row r="7333" customFormat="false" ht="15.75" hidden="false" customHeight="false" outlineLevel="0" collapsed="false">
      <c r="D7333" s="240" t="n">
        <v>7333</v>
      </c>
    </row>
    <row r="7334" customFormat="false" ht="15.75" hidden="false" customHeight="false" outlineLevel="0" collapsed="false">
      <c r="D7334" s="240" t="n">
        <v>7334</v>
      </c>
    </row>
    <row r="7335" customFormat="false" ht="15.75" hidden="false" customHeight="false" outlineLevel="0" collapsed="false">
      <c r="D7335" s="240" t="n">
        <v>7335</v>
      </c>
    </row>
    <row r="7336" customFormat="false" ht="15.75" hidden="false" customHeight="false" outlineLevel="0" collapsed="false">
      <c r="D7336" s="240" t="n">
        <v>7336</v>
      </c>
    </row>
    <row r="7337" customFormat="false" ht="15.75" hidden="false" customHeight="false" outlineLevel="0" collapsed="false">
      <c r="D7337" s="240" t="n">
        <v>7337</v>
      </c>
    </row>
    <row r="7338" customFormat="false" ht="15.75" hidden="false" customHeight="false" outlineLevel="0" collapsed="false">
      <c r="D7338" s="240" t="n">
        <v>7338</v>
      </c>
    </row>
    <row r="7339" customFormat="false" ht="15.75" hidden="false" customHeight="false" outlineLevel="0" collapsed="false">
      <c r="D7339" s="240" t="n">
        <v>7339</v>
      </c>
    </row>
    <row r="7340" customFormat="false" ht="15.75" hidden="false" customHeight="false" outlineLevel="0" collapsed="false">
      <c r="D7340" s="240" t="n">
        <v>7340</v>
      </c>
    </row>
    <row r="7341" customFormat="false" ht="15.75" hidden="false" customHeight="false" outlineLevel="0" collapsed="false">
      <c r="D7341" s="240" t="n">
        <v>7341</v>
      </c>
    </row>
    <row r="7342" customFormat="false" ht="15.75" hidden="false" customHeight="false" outlineLevel="0" collapsed="false">
      <c r="D7342" s="240" t="n">
        <v>7342</v>
      </c>
    </row>
    <row r="7343" customFormat="false" ht="15.75" hidden="false" customHeight="false" outlineLevel="0" collapsed="false">
      <c r="D7343" s="240" t="n">
        <v>7343</v>
      </c>
    </row>
    <row r="7344" customFormat="false" ht="15.75" hidden="false" customHeight="false" outlineLevel="0" collapsed="false">
      <c r="D7344" s="240" t="n">
        <v>7344</v>
      </c>
    </row>
    <row r="7345" customFormat="false" ht="15.75" hidden="false" customHeight="false" outlineLevel="0" collapsed="false">
      <c r="D7345" s="240" t="n">
        <v>7345</v>
      </c>
    </row>
    <row r="7346" customFormat="false" ht="15.75" hidden="false" customHeight="false" outlineLevel="0" collapsed="false">
      <c r="D7346" s="240" t="n">
        <v>7346</v>
      </c>
    </row>
    <row r="7347" customFormat="false" ht="15.75" hidden="false" customHeight="false" outlineLevel="0" collapsed="false">
      <c r="D7347" s="240" t="n">
        <v>7347</v>
      </c>
    </row>
    <row r="7348" customFormat="false" ht="15.75" hidden="false" customHeight="false" outlineLevel="0" collapsed="false">
      <c r="D7348" s="240" t="n">
        <v>7348</v>
      </c>
    </row>
    <row r="7349" customFormat="false" ht="15.75" hidden="false" customHeight="false" outlineLevel="0" collapsed="false">
      <c r="D7349" s="240" t="n">
        <v>7349</v>
      </c>
    </row>
    <row r="7350" customFormat="false" ht="15.75" hidden="false" customHeight="false" outlineLevel="0" collapsed="false">
      <c r="D7350" s="240" t="n">
        <v>7350</v>
      </c>
    </row>
    <row r="7351" customFormat="false" ht="15.75" hidden="false" customHeight="false" outlineLevel="0" collapsed="false">
      <c r="D7351" s="240" t="n">
        <v>7351</v>
      </c>
    </row>
    <row r="7352" customFormat="false" ht="15.75" hidden="false" customHeight="false" outlineLevel="0" collapsed="false">
      <c r="D7352" s="240" t="n">
        <v>7352</v>
      </c>
    </row>
    <row r="7353" customFormat="false" ht="15.75" hidden="false" customHeight="false" outlineLevel="0" collapsed="false">
      <c r="D7353" s="240" t="n">
        <v>7353</v>
      </c>
    </row>
    <row r="7354" customFormat="false" ht="15.75" hidden="false" customHeight="false" outlineLevel="0" collapsed="false">
      <c r="D7354" s="240" t="n">
        <v>7354</v>
      </c>
    </row>
    <row r="7355" customFormat="false" ht="15.75" hidden="false" customHeight="false" outlineLevel="0" collapsed="false">
      <c r="D7355" s="240" t="n">
        <v>7355</v>
      </c>
    </row>
    <row r="7356" customFormat="false" ht="15.75" hidden="false" customHeight="false" outlineLevel="0" collapsed="false">
      <c r="D7356" s="240" t="n">
        <v>7356</v>
      </c>
    </row>
    <row r="7357" customFormat="false" ht="15.75" hidden="false" customHeight="false" outlineLevel="0" collapsed="false">
      <c r="D7357" s="240" t="n">
        <v>7357</v>
      </c>
    </row>
    <row r="7358" customFormat="false" ht="15.75" hidden="false" customHeight="false" outlineLevel="0" collapsed="false">
      <c r="D7358" s="240" t="n">
        <v>7358</v>
      </c>
    </row>
    <row r="7359" customFormat="false" ht="15.75" hidden="false" customHeight="false" outlineLevel="0" collapsed="false">
      <c r="D7359" s="240" t="n">
        <v>7359</v>
      </c>
    </row>
    <row r="7360" customFormat="false" ht="15.75" hidden="false" customHeight="false" outlineLevel="0" collapsed="false">
      <c r="D7360" s="240" t="n">
        <v>7360</v>
      </c>
    </row>
    <row r="7361" customFormat="false" ht="15.75" hidden="false" customHeight="false" outlineLevel="0" collapsed="false">
      <c r="D7361" s="240" t="n">
        <v>7361</v>
      </c>
    </row>
    <row r="7362" customFormat="false" ht="15.75" hidden="false" customHeight="false" outlineLevel="0" collapsed="false">
      <c r="D7362" s="240" t="n">
        <v>7362</v>
      </c>
    </row>
    <row r="7363" customFormat="false" ht="15.75" hidden="false" customHeight="false" outlineLevel="0" collapsed="false">
      <c r="D7363" s="240" t="n">
        <v>7363</v>
      </c>
    </row>
    <row r="7364" customFormat="false" ht="15.75" hidden="false" customHeight="false" outlineLevel="0" collapsed="false">
      <c r="D7364" s="240" t="n">
        <v>7364</v>
      </c>
    </row>
    <row r="7365" customFormat="false" ht="15.75" hidden="false" customHeight="false" outlineLevel="0" collapsed="false">
      <c r="D7365" s="240" t="n">
        <v>7365</v>
      </c>
    </row>
    <row r="7366" customFormat="false" ht="15.75" hidden="false" customHeight="false" outlineLevel="0" collapsed="false">
      <c r="D7366" s="240" t="n">
        <v>7366</v>
      </c>
    </row>
    <row r="7367" customFormat="false" ht="15.75" hidden="false" customHeight="false" outlineLevel="0" collapsed="false">
      <c r="D7367" s="240" t="n">
        <v>7367</v>
      </c>
    </row>
    <row r="7368" customFormat="false" ht="15.75" hidden="false" customHeight="false" outlineLevel="0" collapsed="false">
      <c r="D7368" s="240" t="n">
        <v>7368</v>
      </c>
    </row>
    <row r="7369" customFormat="false" ht="15.75" hidden="false" customHeight="false" outlineLevel="0" collapsed="false">
      <c r="D7369" s="240" t="n">
        <v>7369</v>
      </c>
    </row>
    <row r="7370" customFormat="false" ht="15.75" hidden="false" customHeight="false" outlineLevel="0" collapsed="false">
      <c r="D7370" s="240" t="n">
        <v>7370</v>
      </c>
    </row>
    <row r="7371" customFormat="false" ht="15.75" hidden="false" customHeight="false" outlineLevel="0" collapsed="false">
      <c r="D7371" s="240" t="n">
        <v>7371</v>
      </c>
    </row>
    <row r="7372" customFormat="false" ht="15.75" hidden="false" customHeight="false" outlineLevel="0" collapsed="false">
      <c r="D7372" s="240" t="n">
        <v>7372</v>
      </c>
    </row>
    <row r="7373" customFormat="false" ht="15.75" hidden="false" customHeight="false" outlineLevel="0" collapsed="false">
      <c r="D7373" s="240" t="n">
        <v>7373</v>
      </c>
    </row>
    <row r="7374" customFormat="false" ht="15.75" hidden="false" customHeight="false" outlineLevel="0" collapsed="false">
      <c r="D7374" s="240" t="n">
        <v>7374</v>
      </c>
    </row>
    <row r="7375" customFormat="false" ht="15.75" hidden="false" customHeight="false" outlineLevel="0" collapsed="false">
      <c r="D7375" s="240" t="n">
        <v>7375</v>
      </c>
    </row>
    <row r="7376" customFormat="false" ht="15.75" hidden="false" customHeight="false" outlineLevel="0" collapsed="false">
      <c r="D7376" s="240" t="n">
        <v>7376</v>
      </c>
    </row>
    <row r="7377" customFormat="false" ht="15.75" hidden="false" customHeight="false" outlineLevel="0" collapsed="false">
      <c r="D7377" s="240" t="n">
        <v>7377</v>
      </c>
    </row>
    <row r="7378" customFormat="false" ht="15.75" hidden="false" customHeight="false" outlineLevel="0" collapsed="false">
      <c r="D7378" s="240" t="n">
        <v>7378</v>
      </c>
    </row>
    <row r="7379" customFormat="false" ht="15.75" hidden="false" customHeight="false" outlineLevel="0" collapsed="false">
      <c r="D7379" s="240" t="n">
        <v>7379</v>
      </c>
    </row>
    <row r="7380" customFormat="false" ht="15.75" hidden="false" customHeight="false" outlineLevel="0" collapsed="false">
      <c r="D7380" s="240" t="n">
        <v>7380</v>
      </c>
    </row>
    <row r="7381" customFormat="false" ht="15.75" hidden="false" customHeight="false" outlineLevel="0" collapsed="false">
      <c r="D7381" s="240" t="n">
        <v>7381</v>
      </c>
    </row>
    <row r="7382" customFormat="false" ht="15.75" hidden="false" customHeight="false" outlineLevel="0" collapsed="false">
      <c r="D7382" s="240" t="n">
        <v>7382</v>
      </c>
    </row>
    <row r="7383" customFormat="false" ht="15.75" hidden="false" customHeight="false" outlineLevel="0" collapsed="false">
      <c r="D7383" s="240" t="n">
        <v>7383</v>
      </c>
    </row>
    <row r="7384" customFormat="false" ht="15.75" hidden="false" customHeight="false" outlineLevel="0" collapsed="false">
      <c r="D7384" s="240" t="n">
        <v>7384</v>
      </c>
    </row>
    <row r="7385" customFormat="false" ht="15.75" hidden="false" customHeight="false" outlineLevel="0" collapsed="false">
      <c r="D7385" s="240" t="n">
        <v>7385</v>
      </c>
    </row>
    <row r="7386" customFormat="false" ht="15.75" hidden="false" customHeight="false" outlineLevel="0" collapsed="false">
      <c r="D7386" s="240" t="n">
        <v>7386</v>
      </c>
    </row>
    <row r="7387" customFormat="false" ht="15.75" hidden="false" customHeight="false" outlineLevel="0" collapsed="false">
      <c r="D7387" s="240" t="n">
        <v>7387</v>
      </c>
    </row>
    <row r="7388" customFormat="false" ht="15.75" hidden="false" customHeight="false" outlineLevel="0" collapsed="false">
      <c r="D7388" s="240" t="n">
        <v>7388</v>
      </c>
    </row>
    <row r="7389" customFormat="false" ht="15.75" hidden="false" customHeight="false" outlineLevel="0" collapsed="false">
      <c r="D7389" s="240" t="n">
        <v>7389</v>
      </c>
    </row>
    <row r="7390" customFormat="false" ht="15.75" hidden="false" customHeight="false" outlineLevel="0" collapsed="false">
      <c r="D7390" s="240" t="n">
        <v>7390</v>
      </c>
    </row>
    <row r="7391" customFormat="false" ht="15.75" hidden="false" customHeight="false" outlineLevel="0" collapsed="false">
      <c r="D7391" s="240" t="n">
        <v>7391</v>
      </c>
    </row>
    <row r="7392" customFormat="false" ht="15.75" hidden="false" customHeight="false" outlineLevel="0" collapsed="false">
      <c r="D7392" s="240" t="n">
        <v>7392</v>
      </c>
    </row>
    <row r="7393" customFormat="false" ht="15.75" hidden="false" customHeight="false" outlineLevel="0" collapsed="false">
      <c r="D7393" s="240" t="n">
        <v>7393</v>
      </c>
    </row>
    <row r="7394" customFormat="false" ht="15.75" hidden="false" customHeight="false" outlineLevel="0" collapsed="false">
      <c r="D7394" s="240" t="n">
        <v>7394</v>
      </c>
    </row>
    <row r="7395" customFormat="false" ht="15.75" hidden="false" customHeight="false" outlineLevel="0" collapsed="false">
      <c r="D7395" s="240" t="n">
        <v>7395</v>
      </c>
    </row>
    <row r="7396" customFormat="false" ht="15.75" hidden="false" customHeight="false" outlineLevel="0" collapsed="false">
      <c r="D7396" s="240" t="n">
        <v>7396</v>
      </c>
    </row>
    <row r="7397" customFormat="false" ht="15.75" hidden="false" customHeight="false" outlineLevel="0" collapsed="false">
      <c r="D7397" s="240" t="n">
        <v>7397</v>
      </c>
    </row>
    <row r="7398" customFormat="false" ht="15.75" hidden="false" customHeight="false" outlineLevel="0" collapsed="false">
      <c r="D7398" s="240" t="n">
        <v>7398</v>
      </c>
    </row>
    <row r="7399" customFormat="false" ht="15.75" hidden="false" customHeight="false" outlineLevel="0" collapsed="false">
      <c r="D7399" s="240" t="n">
        <v>7399</v>
      </c>
    </row>
    <row r="7400" customFormat="false" ht="15.75" hidden="false" customHeight="false" outlineLevel="0" collapsed="false">
      <c r="D7400" s="240" t="n">
        <v>7400</v>
      </c>
    </row>
    <row r="7401" customFormat="false" ht="15.75" hidden="false" customHeight="false" outlineLevel="0" collapsed="false">
      <c r="D7401" s="240" t="n">
        <v>7401</v>
      </c>
    </row>
    <row r="7402" customFormat="false" ht="15.75" hidden="false" customHeight="false" outlineLevel="0" collapsed="false">
      <c r="D7402" s="240" t="n">
        <v>7402</v>
      </c>
    </row>
    <row r="7403" customFormat="false" ht="15.75" hidden="false" customHeight="false" outlineLevel="0" collapsed="false">
      <c r="D7403" s="240" t="n">
        <v>7403</v>
      </c>
    </row>
    <row r="7404" customFormat="false" ht="15.75" hidden="false" customHeight="false" outlineLevel="0" collapsed="false">
      <c r="D7404" s="240" t="n">
        <v>7404</v>
      </c>
    </row>
    <row r="7405" customFormat="false" ht="15.75" hidden="false" customHeight="false" outlineLevel="0" collapsed="false">
      <c r="D7405" s="240" t="n">
        <v>7405</v>
      </c>
    </row>
    <row r="7406" customFormat="false" ht="15.75" hidden="false" customHeight="false" outlineLevel="0" collapsed="false">
      <c r="D7406" s="240" t="n">
        <v>7406</v>
      </c>
    </row>
    <row r="7407" customFormat="false" ht="15.75" hidden="false" customHeight="false" outlineLevel="0" collapsed="false">
      <c r="D7407" s="240" t="n">
        <v>7407</v>
      </c>
    </row>
    <row r="7408" customFormat="false" ht="15.75" hidden="false" customHeight="false" outlineLevel="0" collapsed="false">
      <c r="D7408" s="240" t="n">
        <v>7408</v>
      </c>
    </row>
    <row r="7409" customFormat="false" ht="15.75" hidden="false" customHeight="false" outlineLevel="0" collapsed="false">
      <c r="D7409" s="240" t="n">
        <v>7409</v>
      </c>
    </row>
    <row r="7410" customFormat="false" ht="15.75" hidden="false" customHeight="false" outlineLevel="0" collapsed="false">
      <c r="D7410" s="240" t="n">
        <v>7410</v>
      </c>
    </row>
    <row r="7411" customFormat="false" ht="15.75" hidden="false" customHeight="false" outlineLevel="0" collapsed="false">
      <c r="D7411" s="240" t="n">
        <v>7411</v>
      </c>
    </row>
    <row r="7412" customFormat="false" ht="15.75" hidden="false" customHeight="false" outlineLevel="0" collapsed="false">
      <c r="D7412" s="240" t="n">
        <v>7412</v>
      </c>
    </row>
    <row r="7413" customFormat="false" ht="15.75" hidden="false" customHeight="false" outlineLevel="0" collapsed="false">
      <c r="D7413" s="240" t="n">
        <v>7413</v>
      </c>
    </row>
    <row r="7414" customFormat="false" ht="15.75" hidden="false" customHeight="false" outlineLevel="0" collapsed="false">
      <c r="D7414" s="240" t="n">
        <v>7414</v>
      </c>
    </row>
    <row r="7415" customFormat="false" ht="15.75" hidden="false" customHeight="false" outlineLevel="0" collapsed="false">
      <c r="D7415" s="240" t="n">
        <v>7415</v>
      </c>
    </row>
    <row r="7416" customFormat="false" ht="15.75" hidden="false" customHeight="false" outlineLevel="0" collapsed="false">
      <c r="D7416" s="240" t="n">
        <v>7416</v>
      </c>
    </row>
    <row r="7417" customFormat="false" ht="15.75" hidden="false" customHeight="false" outlineLevel="0" collapsed="false">
      <c r="D7417" s="240" t="n">
        <v>7417</v>
      </c>
    </row>
    <row r="7418" customFormat="false" ht="15.75" hidden="false" customHeight="false" outlineLevel="0" collapsed="false">
      <c r="D7418" s="240" t="n">
        <v>7418</v>
      </c>
    </row>
    <row r="7419" customFormat="false" ht="15.75" hidden="false" customHeight="false" outlineLevel="0" collapsed="false">
      <c r="D7419" s="240" t="n">
        <v>7419</v>
      </c>
    </row>
    <row r="7420" customFormat="false" ht="15.75" hidden="false" customHeight="false" outlineLevel="0" collapsed="false">
      <c r="D7420" s="240" t="n">
        <v>7420</v>
      </c>
    </row>
    <row r="7421" customFormat="false" ht="15.75" hidden="false" customHeight="false" outlineLevel="0" collapsed="false">
      <c r="D7421" s="240" t="n">
        <v>7421</v>
      </c>
    </row>
    <row r="7422" customFormat="false" ht="15.75" hidden="false" customHeight="false" outlineLevel="0" collapsed="false">
      <c r="D7422" s="240" t="n">
        <v>7422</v>
      </c>
    </row>
    <row r="7423" customFormat="false" ht="15.75" hidden="false" customHeight="false" outlineLevel="0" collapsed="false">
      <c r="D7423" s="240" t="n">
        <v>7423</v>
      </c>
    </row>
    <row r="7424" customFormat="false" ht="15.75" hidden="false" customHeight="false" outlineLevel="0" collapsed="false">
      <c r="D7424" s="240" t="n">
        <v>7424</v>
      </c>
    </row>
    <row r="7425" customFormat="false" ht="15.75" hidden="false" customHeight="false" outlineLevel="0" collapsed="false">
      <c r="D7425" s="240" t="n">
        <v>7425</v>
      </c>
    </row>
    <row r="7426" customFormat="false" ht="15.75" hidden="false" customHeight="false" outlineLevel="0" collapsed="false">
      <c r="D7426" s="240" t="n">
        <v>7426</v>
      </c>
    </row>
    <row r="7427" customFormat="false" ht="15.75" hidden="false" customHeight="false" outlineLevel="0" collapsed="false">
      <c r="D7427" s="240" t="n">
        <v>7427</v>
      </c>
    </row>
    <row r="7428" customFormat="false" ht="15.75" hidden="false" customHeight="false" outlineLevel="0" collapsed="false">
      <c r="D7428" s="240" t="n">
        <v>7428</v>
      </c>
    </row>
    <row r="7429" customFormat="false" ht="15.75" hidden="false" customHeight="false" outlineLevel="0" collapsed="false">
      <c r="D7429" s="240" t="n">
        <v>7429</v>
      </c>
    </row>
    <row r="7430" customFormat="false" ht="15.75" hidden="false" customHeight="false" outlineLevel="0" collapsed="false">
      <c r="D7430" s="240" t="n">
        <v>7430</v>
      </c>
    </row>
    <row r="7431" customFormat="false" ht="15.75" hidden="false" customHeight="false" outlineLevel="0" collapsed="false">
      <c r="D7431" s="240" t="n">
        <v>7431</v>
      </c>
    </row>
    <row r="7432" customFormat="false" ht="15.75" hidden="false" customHeight="false" outlineLevel="0" collapsed="false">
      <c r="D7432" s="240" t="n">
        <v>7432</v>
      </c>
    </row>
    <row r="7433" customFormat="false" ht="15.75" hidden="false" customHeight="false" outlineLevel="0" collapsed="false">
      <c r="D7433" s="240" t="n">
        <v>7433</v>
      </c>
    </row>
    <row r="7434" customFormat="false" ht="15.75" hidden="false" customHeight="false" outlineLevel="0" collapsed="false">
      <c r="D7434" s="240" t="n">
        <v>7434</v>
      </c>
    </row>
    <row r="7435" customFormat="false" ht="15.75" hidden="false" customHeight="false" outlineLevel="0" collapsed="false">
      <c r="D7435" s="240" t="n">
        <v>7435</v>
      </c>
    </row>
    <row r="7436" customFormat="false" ht="15.75" hidden="false" customHeight="false" outlineLevel="0" collapsed="false">
      <c r="D7436" s="240" t="n">
        <v>7436</v>
      </c>
    </row>
    <row r="7437" customFormat="false" ht="15.75" hidden="false" customHeight="false" outlineLevel="0" collapsed="false">
      <c r="D7437" s="240" t="n">
        <v>7437</v>
      </c>
    </row>
    <row r="7438" customFormat="false" ht="15.75" hidden="false" customHeight="false" outlineLevel="0" collapsed="false">
      <c r="D7438" s="240" t="n">
        <v>7438</v>
      </c>
    </row>
    <row r="7439" customFormat="false" ht="15.75" hidden="false" customHeight="false" outlineLevel="0" collapsed="false">
      <c r="D7439" s="240" t="n">
        <v>7439</v>
      </c>
    </row>
    <row r="7440" customFormat="false" ht="15.75" hidden="false" customHeight="false" outlineLevel="0" collapsed="false">
      <c r="D7440" s="240" t="n">
        <v>7440</v>
      </c>
    </row>
    <row r="7441" customFormat="false" ht="15.75" hidden="false" customHeight="false" outlineLevel="0" collapsed="false">
      <c r="D7441" s="240" t="n">
        <v>7441</v>
      </c>
    </row>
    <row r="7442" customFormat="false" ht="15.75" hidden="false" customHeight="false" outlineLevel="0" collapsed="false">
      <c r="D7442" s="240" t="n">
        <v>7442</v>
      </c>
    </row>
    <row r="7443" customFormat="false" ht="15.75" hidden="false" customHeight="false" outlineLevel="0" collapsed="false">
      <c r="D7443" s="240" t="n">
        <v>7443</v>
      </c>
    </row>
    <row r="7444" customFormat="false" ht="15.75" hidden="false" customHeight="false" outlineLevel="0" collapsed="false">
      <c r="D7444" s="240" t="n">
        <v>7444</v>
      </c>
    </row>
    <row r="7445" customFormat="false" ht="15.75" hidden="false" customHeight="false" outlineLevel="0" collapsed="false">
      <c r="D7445" s="240" t="n">
        <v>7445</v>
      </c>
    </row>
    <row r="7446" customFormat="false" ht="15.75" hidden="false" customHeight="false" outlineLevel="0" collapsed="false">
      <c r="D7446" s="240" t="n">
        <v>7446</v>
      </c>
    </row>
    <row r="7447" customFormat="false" ht="15.75" hidden="false" customHeight="false" outlineLevel="0" collapsed="false">
      <c r="D7447" s="240" t="n">
        <v>7447</v>
      </c>
    </row>
    <row r="7448" customFormat="false" ht="15.75" hidden="false" customHeight="false" outlineLevel="0" collapsed="false">
      <c r="D7448" s="240" t="n">
        <v>7448</v>
      </c>
    </row>
    <row r="7449" customFormat="false" ht="15.75" hidden="false" customHeight="false" outlineLevel="0" collapsed="false">
      <c r="D7449" s="240" t="n">
        <v>7449</v>
      </c>
    </row>
    <row r="7450" customFormat="false" ht="15.75" hidden="false" customHeight="false" outlineLevel="0" collapsed="false">
      <c r="D7450" s="240" t="n">
        <v>7450</v>
      </c>
    </row>
    <row r="7451" customFormat="false" ht="15.75" hidden="false" customHeight="false" outlineLevel="0" collapsed="false">
      <c r="D7451" s="240" t="n">
        <v>7451</v>
      </c>
    </row>
    <row r="7452" customFormat="false" ht="15.75" hidden="false" customHeight="false" outlineLevel="0" collapsed="false">
      <c r="D7452" s="240" t="n">
        <v>7452</v>
      </c>
    </row>
    <row r="7453" customFormat="false" ht="15.75" hidden="false" customHeight="false" outlineLevel="0" collapsed="false">
      <c r="D7453" s="240" t="n">
        <v>7453</v>
      </c>
    </row>
    <row r="7454" customFormat="false" ht="15.75" hidden="false" customHeight="false" outlineLevel="0" collapsed="false">
      <c r="D7454" s="240" t="n">
        <v>7454</v>
      </c>
    </row>
    <row r="7455" customFormat="false" ht="15.75" hidden="false" customHeight="false" outlineLevel="0" collapsed="false">
      <c r="D7455" s="240" t="n">
        <v>7455</v>
      </c>
    </row>
    <row r="7456" customFormat="false" ht="15.75" hidden="false" customHeight="false" outlineLevel="0" collapsed="false">
      <c r="D7456" s="240" t="n">
        <v>7456</v>
      </c>
    </row>
    <row r="7457" customFormat="false" ht="15.75" hidden="false" customHeight="false" outlineLevel="0" collapsed="false">
      <c r="D7457" s="240" t="n">
        <v>7457</v>
      </c>
    </row>
    <row r="7458" customFormat="false" ht="15.75" hidden="false" customHeight="false" outlineLevel="0" collapsed="false">
      <c r="D7458" s="240" t="n">
        <v>7458</v>
      </c>
    </row>
    <row r="7459" customFormat="false" ht="15.75" hidden="false" customHeight="false" outlineLevel="0" collapsed="false">
      <c r="D7459" s="240" t="n">
        <v>7459</v>
      </c>
    </row>
    <row r="7460" customFormat="false" ht="15.75" hidden="false" customHeight="false" outlineLevel="0" collapsed="false">
      <c r="D7460" s="240" t="n">
        <v>7460</v>
      </c>
    </row>
    <row r="7461" customFormat="false" ht="15.75" hidden="false" customHeight="false" outlineLevel="0" collapsed="false">
      <c r="D7461" s="240" t="n">
        <v>7461</v>
      </c>
    </row>
    <row r="7462" customFormat="false" ht="15.75" hidden="false" customHeight="false" outlineLevel="0" collapsed="false">
      <c r="D7462" s="240" t="n">
        <v>7462</v>
      </c>
    </row>
    <row r="7463" customFormat="false" ht="15.75" hidden="false" customHeight="false" outlineLevel="0" collapsed="false">
      <c r="D7463" s="240" t="n">
        <v>7463</v>
      </c>
    </row>
    <row r="7464" customFormat="false" ht="15.75" hidden="false" customHeight="false" outlineLevel="0" collapsed="false">
      <c r="D7464" s="240" t="n">
        <v>7464</v>
      </c>
    </row>
    <row r="7465" customFormat="false" ht="15.75" hidden="false" customHeight="false" outlineLevel="0" collapsed="false">
      <c r="D7465" s="240" t="n">
        <v>7465</v>
      </c>
    </row>
    <row r="7466" customFormat="false" ht="15.75" hidden="false" customHeight="false" outlineLevel="0" collapsed="false">
      <c r="D7466" s="240" t="n">
        <v>7466</v>
      </c>
    </row>
    <row r="7467" customFormat="false" ht="15.75" hidden="false" customHeight="false" outlineLevel="0" collapsed="false">
      <c r="D7467" s="240" t="n">
        <v>7467</v>
      </c>
    </row>
    <row r="7468" customFormat="false" ht="15.75" hidden="false" customHeight="false" outlineLevel="0" collapsed="false">
      <c r="D7468" s="240" t="n">
        <v>7468</v>
      </c>
    </row>
    <row r="7469" customFormat="false" ht="15.75" hidden="false" customHeight="false" outlineLevel="0" collapsed="false">
      <c r="D7469" s="240" t="n">
        <v>7469</v>
      </c>
    </row>
    <row r="7470" customFormat="false" ht="15.75" hidden="false" customHeight="false" outlineLevel="0" collapsed="false">
      <c r="D7470" s="240" t="n">
        <v>7470</v>
      </c>
    </row>
    <row r="7471" customFormat="false" ht="15.75" hidden="false" customHeight="false" outlineLevel="0" collapsed="false">
      <c r="D7471" s="240" t="n">
        <v>7471</v>
      </c>
    </row>
    <row r="7472" customFormat="false" ht="15.75" hidden="false" customHeight="false" outlineLevel="0" collapsed="false">
      <c r="D7472" s="240" t="n">
        <v>7472</v>
      </c>
    </row>
    <row r="7473" customFormat="false" ht="15.75" hidden="false" customHeight="false" outlineLevel="0" collapsed="false">
      <c r="D7473" s="240" t="n">
        <v>7473</v>
      </c>
    </row>
    <row r="7474" customFormat="false" ht="15.75" hidden="false" customHeight="false" outlineLevel="0" collapsed="false">
      <c r="D7474" s="240" t="n">
        <v>7474</v>
      </c>
    </row>
    <row r="7475" customFormat="false" ht="15.75" hidden="false" customHeight="false" outlineLevel="0" collapsed="false">
      <c r="D7475" s="240" t="n">
        <v>7475</v>
      </c>
    </row>
    <row r="7476" customFormat="false" ht="15.75" hidden="false" customHeight="false" outlineLevel="0" collapsed="false">
      <c r="D7476" s="240" t="n">
        <v>7476</v>
      </c>
    </row>
    <row r="7477" customFormat="false" ht="15.75" hidden="false" customHeight="false" outlineLevel="0" collapsed="false">
      <c r="D7477" s="240" t="n">
        <v>7477</v>
      </c>
    </row>
    <row r="7478" customFormat="false" ht="15.75" hidden="false" customHeight="false" outlineLevel="0" collapsed="false">
      <c r="D7478" s="240" t="n">
        <v>7478</v>
      </c>
    </row>
    <row r="7479" customFormat="false" ht="15.75" hidden="false" customHeight="false" outlineLevel="0" collapsed="false">
      <c r="D7479" s="240" t="n">
        <v>7479</v>
      </c>
    </row>
    <row r="7480" customFormat="false" ht="15.75" hidden="false" customHeight="false" outlineLevel="0" collapsed="false">
      <c r="D7480" s="240" t="n">
        <v>7480</v>
      </c>
    </row>
    <row r="7481" customFormat="false" ht="15.75" hidden="false" customHeight="false" outlineLevel="0" collapsed="false">
      <c r="D7481" s="240" t="n">
        <v>7481</v>
      </c>
    </row>
    <row r="7482" customFormat="false" ht="15.75" hidden="false" customHeight="false" outlineLevel="0" collapsed="false">
      <c r="D7482" s="240" t="n">
        <v>7482</v>
      </c>
    </row>
    <row r="7483" customFormat="false" ht="15.75" hidden="false" customHeight="false" outlineLevel="0" collapsed="false">
      <c r="D7483" s="240" t="n">
        <v>7483</v>
      </c>
    </row>
    <row r="7484" customFormat="false" ht="15.75" hidden="false" customHeight="false" outlineLevel="0" collapsed="false">
      <c r="D7484" s="240" t="n">
        <v>7484</v>
      </c>
    </row>
    <row r="7485" customFormat="false" ht="15.75" hidden="false" customHeight="false" outlineLevel="0" collapsed="false">
      <c r="D7485" s="240" t="n">
        <v>7485</v>
      </c>
    </row>
    <row r="7486" customFormat="false" ht="15.75" hidden="false" customHeight="false" outlineLevel="0" collapsed="false">
      <c r="D7486" s="240" t="n">
        <v>7486</v>
      </c>
    </row>
    <row r="7487" customFormat="false" ht="15.75" hidden="false" customHeight="false" outlineLevel="0" collapsed="false">
      <c r="D7487" s="240" t="n">
        <v>7487</v>
      </c>
    </row>
    <row r="7488" customFormat="false" ht="15.75" hidden="false" customHeight="false" outlineLevel="0" collapsed="false">
      <c r="D7488" s="240" t="n">
        <v>7488</v>
      </c>
    </row>
    <row r="7489" customFormat="false" ht="15.75" hidden="false" customHeight="false" outlineLevel="0" collapsed="false">
      <c r="D7489" s="240" t="n">
        <v>7489</v>
      </c>
    </row>
    <row r="7490" customFormat="false" ht="15.75" hidden="false" customHeight="false" outlineLevel="0" collapsed="false">
      <c r="D7490" s="240" t="n">
        <v>7490</v>
      </c>
    </row>
    <row r="7491" customFormat="false" ht="15.75" hidden="false" customHeight="false" outlineLevel="0" collapsed="false">
      <c r="D7491" s="240" t="n">
        <v>7491</v>
      </c>
    </row>
    <row r="7492" customFormat="false" ht="15.75" hidden="false" customHeight="false" outlineLevel="0" collapsed="false">
      <c r="D7492" s="240" t="n">
        <v>7492</v>
      </c>
    </row>
    <row r="7493" customFormat="false" ht="15.75" hidden="false" customHeight="false" outlineLevel="0" collapsed="false">
      <c r="D7493" s="240" t="n">
        <v>7493</v>
      </c>
    </row>
    <row r="7494" customFormat="false" ht="15.75" hidden="false" customHeight="false" outlineLevel="0" collapsed="false">
      <c r="D7494" s="240" t="n">
        <v>7494</v>
      </c>
    </row>
    <row r="7495" customFormat="false" ht="15.75" hidden="false" customHeight="false" outlineLevel="0" collapsed="false">
      <c r="D7495" s="240" t="n">
        <v>7495</v>
      </c>
    </row>
    <row r="7496" customFormat="false" ht="15.75" hidden="false" customHeight="false" outlineLevel="0" collapsed="false">
      <c r="D7496" s="240" t="n">
        <v>7496</v>
      </c>
    </row>
    <row r="7497" customFormat="false" ht="15.75" hidden="false" customHeight="false" outlineLevel="0" collapsed="false">
      <c r="D7497" s="240" t="n">
        <v>7497</v>
      </c>
    </row>
    <row r="7498" customFormat="false" ht="15.75" hidden="false" customHeight="false" outlineLevel="0" collapsed="false">
      <c r="D7498" s="240" t="n">
        <v>7498</v>
      </c>
    </row>
    <row r="7499" customFormat="false" ht="15.75" hidden="false" customHeight="false" outlineLevel="0" collapsed="false">
      <c r="D7499" s="240" t="n">
        <v>7499</v>
      </c>
    </row>
    <row r="7500" customFormat="false" ht="15.75" hidden="false" customHeight="false" outlineLevel="0" collapsed="false">
      <c r="D7500" s="240" t="n">
        <v>7500</v>
      </c>
    </row>
    <row r="7501" customFormat="false" ht="15.75" hidden="false" customHeight="false" outlineLevel="0" collapsed="false">
      <c r="D7501" s="240" t="n">
        <v>7501</v>
      </c>
    </row>
    <row r="7502" customFormat="false" ht="15.75" hidden="false" customHeight="false" outlineLevel="0" collapsed="false">
      <c r="D7502" s="240" t="n">
        <v>7502</v>
      </c>
    </row>
    <row r="7503" customFormat="false" ht="15.75" hidden="false" customHeight="false" outlineLevel="0" collapsed="false">
      <c r="D7503" s="240" t="n">
        <v>7503</v>
      </c>
    </row>
    <row r="7504" customFormat="false" ht="15.75" hidden="false" customHeight="false" outlineLevel="0" collapsed="false">
      <c r="D7504" s="240" t="n">
        <v>7504</v>
      </c>
    </row>
    <row r="7505" customFormat="false" ht="15.75" hidden="false" customHeight="false" outlineLevel="0" collapsed="false">
      <c r="D7505" s="240" t="n">
        <v>7505</v>
      </c>
    </row>
    <row r="7506" customFormat="false" ht="15.75" hidden="false" customHeight="false" outlineLevel="0" collapsed="false">
      <c r="D7506" s="240" t="n">
        <v>7506</v>
      </c>
    </row>
    <row r="7507" customFormat="false" ht="15.75" hidden="false" customHeight="false" outlineLevel="0" collapsed="false">
      <c r="D7507" s="240" t="n">
        <v>7507</v>
      </c>
    </row>
    <row r="7508" customFormat="false" ht="15.75" hidden="false" customHeight="false" outlineLevel="0" collapsed="false">
      <c r="D7508" s="240" t="n">
        <v>7508</v>
      </c>
    </row>
    <row r="7509" customFormat="false" ht="15.75" hidden="false" customHeight="false" outlineLevel="0" collapsed="false">
      <c r="D7509" s="240" t="n">
        <v>7509</v>
      </c>
    </row>
    <row r="7510" customFormat="false" ht="15.75" hidden="false" customHeight="false" outlineLevel="0" collapsed="false">
      <c r="D7510" s="240" t="n">
        <v>7510</v>
      </c>
    </row>
    <row r="7511" customFormat="false" ht="15.75" hidden="false" customHeight="false" outlineLevel="0" collapsed="false">
      <c r="D7511" s="240" t="n">
        <v>7511</v>
      </c>
    </row>
    <row r="7512" customFormat="false" ht="15.75" hidden="false" customHeight="false" outlineLevel="0" collapsed="false">
      <c r="D7512" s="240" t="n">
        <v>7512</v>
      </c>
    </row>
    <row r="7513" customFormat="false" ht="15.75" hidden="false" customHeight="false" outlineLevel="0" collapsed="false">
      <c r="D7513" s="240" t="n">
        <v>7513</v>
      </c>
    </row>
    <row r="7514" customFormat="false" ht="15.75" hidden="false" customHeight="false" outlineLevel="0" collapsed="false">
      <c r="D7514" s="240" t="n">
        <v>7514</v>
      </c>
    </row>
    <row r="7515" customFormat="false" ht="15.75" hidden="false" customHeight="false" outlineLevel="0" collapsed="false">
      <c r="D7515" s="240" t="n">
        <v>7515</v>
      </c>
    </row>
    <row r="7516" customFormat="false" ht="15.75" hidden="false" customHeight="false" outlineLevel="0" collapsed="false">
      <c r="D7516" s="240" t="n">
        <v>7516</v>
      </c>
    </row>
    <row r="7517" customFormat="false" ht="15.75" hidden="false" customHeight="false" outlineLevel="0" collapsed="false">
      <c r="D7517" s="240" t="n">
        <v>7517</v>
      </c>
    </row>
    <row r="7518" customFormat="false" ht="15.75" hidden="false" customHeight="false" outlineLevel="0" collapsed="false">
      <c r="D7518" s="240" t="n">
        <v>7518</v>
      </c>
    </row>
    <row r="7519" customFormat="false" ht="15.75" hidden="false" customHeight="false" outlineLevel="0" collapsed="false">
      <c r="D7519" s="240" t="n">
        <v>7519</v>
      </c>
    </row>
    <row r="7520" customFormat="false" ht="15.75" hidden="false" customHeight="false" outlineLevel="0" collapsed="false">
      <c r="D7520" s="240" t="n">
        <v>7520</v>
      </c>
    </row>
    <row r="7521" customFormat="false" ht="15.75" hidden="false" customHeight="false" outlineLevel="0" collapsed="false">
      <c r="D7521" s="240" t="n">
        <v>7521</v>
      </c>
    </row>
    <row r="7522" customFormat="false" ht="15.75" hidden="false" customHeight="false" outlineLevel="0" collapsed="false">
      <c r="D7522" s="240" t="n">
        <v>7522</v>
      </c>
    </row>
    <row r="7523" customFormat="false" ht="15.75" hidden="false" customHeight="false" outlineLevel="0" collapsed="false">
      <c r="D7523" s="240" t="n">
        <v>7523</v>
      </c>
    </row>
    <row r="7524" customFormat="false" ht="15.75" hidden="false" customHeight="false" outlineLevel="0" collapsed="false">
      <c r="D7524" s="240" t="n">
        <v>7524</v>
      </c>
    </row>
    <row r="7525" customFormat="false" ht="15.75" hidden="false" customHeight="false" outlineLevel="0" collapsed="false">
      <c r="D7525" s="240" t="n">
        <v>7525</v>
      </c>
    </row>
    <row r="7526" customFormat="false" ht="15.75" hidden="false" customHeight="false" outlineLevel="0" collapsed="false">
      <c r="D7526" s="240" t="n">
        <v>7526</v>
      </c>
    </row>
    <row r="7527" customFormat="false" ht="15.75" hidden="false" customHeight="false" outlineLevel="0" collapsed="false">
      <c r="D7527" s="240" t="n">
        <v>7527</v>
      </c>
    </row>
    <row r="7528" customFormat="false" ht="15.75" hidden="false" customHeight="false" outlineLevel="0" collapsed="false">
      <c r="D7528" s="240" t="n">
        <v>7528</v>
      </c>
    </row>
    <row r="7529" customFormat="false" ht="15.75" hidden="false" customHeight="false" outlineLevel="0" collapsed="false">
      <c r="D7529" s="240" t="n">
        <v>7529</v>
      </c>
    </row>
    <row r="7530" customFormat="false" ht="15.75" hidden="false" customHeight="false" outlineLevel="0" collapsed="false">
      <c r="D7530" s="240" t="n">
        <v>7530</v>
      </c>
    </row>
    <row r="7531" customFormat="false" ht="15.75" hidden="false" customHeight="false" outlineLevel="0" collapsed="false">
      <c r="D7531" s="240" t="n">
        <v>7531</v>
      </c>
    </row>
    <row r="7532" customFormat="false" ht="15.75" hidden="false" customHeight="false" outlineLevel="0" collapsed="false">
      <c r="D7532" s="240" t="n">
        <v>7532</v>
      </c>
    </row>
    <row r="7533" customFormat="false" ht="15.75" hidden="false" customHeight="false" outlineLevel="0" collapsed="false">
      <c r="D7533" s="240" t="n">
        <v>7533</v>
      </c>
    </row>
    <row r="7534" customFormat="false" ht="15.75" hidden="false" customHeight="false" outlineLevel="0" collapsed="false">
      <c r="D7534" s="240" t="n">
        <v>7534</v>
      </c>
    </row>
    <row r="7535" customFormat="false" ht="15.75" hidden="false" customHeight="false" outlineLevel="0" collapsed="false">
      <c r="D7535" s="240" t="n">
        <v>7535</v>
      </c>
    </row>
    <row r="7536" customFormat="false" ht="15.75" hidden="false" customHeight="false" outlineLevel="0" collapsed="false">
      <c r="D7536" s="240" t="n">
        <v>7536</v>
      </c>
    </row>
    <row r="7537" customFormat="false" ht="15.75" hidden="false" customHeight="false" outlineLevel="0" collapsed="false">
      <c r="D7537" s="240" t="n">
        <v>7537</v>
      </c>
    </row>
    <row r="7538" customFormat="false" ht="15.75" hidden="false" customHeight="false" outlineLevel="0" collapsed="false">
      <c r="D7538" s="240" t="n">
        <v>7538</v>
      </c>
    </row>
    <row r="7539" customFormat="false" ht="15.75" hidden="false" customHeight="false" outlineLevel="0" collapsed="false">
      <c r="D7539" s="240" t="n">
        <v>7539</v>
      </c>
    </row>
    <row r="7540" customFormat="false" ht="15.75" hidden="false" customHeight="false" outlineLevel="0" collapsed="false">
      <c r="D7540" s="240" t="n">
        <v>7540</v>
      </c>
    </row>
    <row r="7541" customFormat="false" ht="15.75" hidden="false" customHeight="false" outlineLevel="0" collapsed="false">
      <c r="D7541" s="240" t="n">
        <v>7541</v>
      </c>
    </row>
    <row r="7542" customFormat="false" ht="15.75" hidden="false" customHeight="false" outlineLevel="0" collapsed="false">
      <c r="D7542" s="240" t="n">
        <v>7542</v>
      </c>
    </row>
    <row r="7543" customFormat="false" ht="15.75" hidden="false" customHeight="false" outlineLevel="0" collapsed="false">
      <c r="D7543" s="240" t="n">
        <v>7543</v>
      </c>
    </row>
    <row r="7544" customFormat="false" ht="15.75" hidden="false" customHeight="false" outlineLevel="0" collapsed="false">
      <c r="D7544" s="240" t="n">
        <v>7544</v>
      </c>
    </row>
    <row r="7545" customFormat="false" ht="15.75" hidden="false" customHeight="false" outlineLevel="0" collapsed="false">
      <c r="D7545" s="240" t="n">
        <v>7545</v>
      </c>
    </row>
    <row r="7546" customFormat="false" ht="15.75" hidden="false" customHeight="false" outlineLevel="0" collapsed="false">
      <c r="D7546" s="240" t="n">
        <v>7546</v>
      </c>
    </row>
    <row r="7547" customFormat="false" ht="15.75" hidden="false" customHeight="false" outlineLevel="0" collapsed="false">
      <c r="D7547" s="240" t="n">
        <v>7547</v>
      </c>
    </row>
    <row r="7548" customFormat="false" ht="15.75" hidden="false" customHeight="false" outlineLevel="0" collapsed="false">
      <c r="D7548" s="240" t="n">
        <v>7548</v>
      </c>
    </row>
    <row r="7549" customFormat="false" ht="15.75" hidden="false" customHeight="false" outlineLevel="0" collapsed="false">
      <c r="D7549" s="240" t="n">
        <v>7549</v>
      </c>
    </row>
    <row r="7550" customFormat="false" ht="15.75" hidden="false" customHeight="false" outlineLevel="0" collapsed="false">
      <c r="D7550" s="240" t="n">
        <v>7550</v>
      </c>
    </row>
    <row r="7551" customFormat="false" ht="15.75" hidden="false" customHeight="false" outlineLevel="0" collapsed="false">
      <c r="D7551" s="240" t="n">
        <v>7551</v>
      </c>
    </row>
    <row r="7552" customFormat="false" ht="15.75" hidden="false" customHeight="false" outlineLevel="0" collapsed="false">
      <c r="D7552" s="240" t="n">
        <v>7552</v>
      </c>
    </row>
    <row r="7553" customFormat="false" ht="15.75" hidden="false" customHeight="false" outlineLevel="0" collapsed="false">
      <c r="D7553" s="240" t="n">
        <v>7553</v>
      </c>
    </row>
    <row r="7554" customFormat="false" ht="15.75" hidden="false" customHeight="false" outlineLevel="0" collapsed="false">
      <c r="D7554" s="240" t="n">
        <v>7554</v>
      </c>
    </row>
    <row r="7555" customFormat="false" ht="15.75" hidden="false" customHeight="false" outlineLevel="0" collapsed="false">
      <c r="D7555" s="240" t="n">
        <v>7555</v>
      </c>
    </row>
    <row r="7556" customFormat="false" ht="15.75" hidden="false" customHeight="false" outlineLevel="0" collapsed="false">
      <c r="D7556" s="240" t="n">
        <v>7556</v>
      </c>
    </row>
    <row r="7557" customFormat="false" ht="15.75" hidden="false" customHeight="false" outlineLevel="0" collapsed="false">
      <c r="D7557" s="240" t="n">
        <v>7557</v>
      </c>
    </row>
    <row r="7558" customFormat="false" ht="15.75" hidden="false" customHeight="false" outlineLevel="0" collapsed="false">
      <c r="D7558" s="240" t="n">
        <v>7558</v>
      </c>
    </row>
    <row r="7559" customFormat="false" ht="15.75" hidden="false" customHeight="false" outlineLevel="0" collapsed="false">
      <c r="D7559" s="240" t="n">
        <v>7559</v>
      </c>
    </row>
    <row r="7560" customFormat="false" ht="15.75" hidden="false" customHeight="false" outlineLevel="0" collapsed="false">
      <c r="D7560" s="240" t="n">
        <v>7560</v>
      </c>
    </row>
    <row r="7561" customFormat="false" ht="15.75" hidden="false" customHeight="false" outlineLevel="0" collapsed="false">
      <c r="D7561" s="240" t="n">
        <v>7561</v>
      </c>
    </row>
    <row r="7562" customFormat="false" ht="15.75" hidden="false" customHeight="false" outlineLevel="0" collapsed="false">
      <c r="D7562" s="240" t="n">
        <v>7562</v>
      </c>
    </row>
    <row r="7563" customFormat="false" ht="15.75" hidden="false" customHeight="false" outlineLevel="0" collapsed="false">
      <c r="D7563" s="240" t="n">
        <v>7563</v>
      </c>
    </row>
    <row r="7564" customFormat="false" ht="15.75" hidden="false" customHeight="false" outlineLevel="0" collapsed="false">
      <c r="D7564" s="240" t="n">
        <v>7564</v>
      </c>
    </row>
    <row r="7565" customFormat="false" ht="15.75" hidden="false" customHeight="false" outlineLevel="0" collapsed="false">
      <c r="D7565" s="240" t="n">
        <v>7565</v>
      </c>
    </row>
    <row r="7566" customFormat="false" ht="15.75" hidden="false" customHeight="false" outlineLevel="0" collapsed="false">
      <c r="D7566" s="240" t="n">
        <v>7566</v>
      </c>
    </row>
    <row r="7567" customFormat="false" ht="15.75" hidden="false" customHeight="false" outlineLevel="0" collapsed="false">
      <c r="D7567" s="240" t="n">
        <v>7567</v>
      </c>
    </row>
    <row r="7568" customFormat="false" ht="15.75" hidden="false" customHeight="false" outlineLevel="0" collapsed="false">
      <c r="D7568" s="240" t="n">
        <v>7568</v>
      </c>
    </row>
    <row r="7569" customFormat="false" ht="15.75" hidden="false" customHeight="false" outlineLevel="0" collapsed="false">
      <c r="D7569" s="240" t="n">
        <v>7569</v>
      </c>
    </row>
    <row r="7570" customFormat="false" ht="15.75" hidden="false" customHeight="false" outlineLevel="0" collapsed="false">
      <c r="D7570" s="240" t="n">
        <v>7570</v>
      </c>
    </row>
    <row r="7571" customFormat="false" ht="15.75" hidden="false" customHeight="false" outlineLevel="0" collapsed="false">
      <c r="D7571" s="240" t="n">
        <v>7571</v>
      </c>
    </row>
    <row r="7572" customFormat="false" ht="15.75" hidden="false" customHeight="false" outlineLevel="0" collapsed="false">
      <c r="D7572" s="240" t="n">
        <v>7572</v>
      </c>
    </row>
    <row r="7573" customFormat="false" ht="15.75" hidden="false" customHeight="false" outlineLevel="0" collapsed="false">
      <c r="D7573" s="240" t="n">
        <v>7573</v>
      </c>
    </row>
    <row r="7574" customFormat="false" ht="15.75" hidden="false" customHeight="false" outlineLevel="0" collapsed="false">
      <c r="D7574" s="240" t="n">
        <v>7574</v>
      </c>
    </row>
    <row r="7575" customFormat="false" ht="15.75" hidden="false" customHeight="false" outlineLevel="0" collapsed="false">
      <c r="D7575" s="240" t="n">
        <v>7575</v>
      </c>
    </row>
    <row r="7576" customFormat="false" ht="15.75" hidden="false" customHeight="false" outlineLevel="0" collapsed="false">
      <c r="D7576" s="240" t="n">
        <v>7576</v>
      </c>
    </row>
    <row r="7577" customFormat="false" ht="15.75" hidden="false" customHeight="false" outlineLevel="0" collapsed="false">
      <c r="D7577" s="240" t="n">
        <v>7577</v>
      </c>
    </row>
    <row r="7578" customFormat="false" ht="15.75" hidden="false" customHeight="false" outlineLevel="0" collapsed="false">
      <c r="D7578" s="240" t="n">
        <v>7578</v>
      </c>
    </row>
    <row r="7579" customFormat="false" ht="15.75" hidden="false" customHeight="false" outlineLevel="0" collapsed="false">
      <c r="D7579" s="240" t="n">
        <v>7579</v>
      </c>
    </row>
    <row r="7580" customFormat="false" ht="15.75" hidden="false" customHeight="false" outlineLevel="0" collapsed="false">
      <c r="D7580" s="240" t="n">
        <v>7580</v>
      </c>
    </row>
    <row r="7581" customFormat="false" ht="15.75" hidden="false" customHeight="false" outlineLevel="0" collapsed="false">
      <c r="D7581" s="240" t="n">
        <v>7581</v>
      </c>
    </row>
    <row r="7582" customFormat="false" ht="15.75" hidden="false" customHeight="false" outlineLevel="0" collapsed="false">
      <c r="D7582" s="240" t="n">
        <v>7582</v>
      </c>
    </row>
    <row r="7583" customFormat="false" ht="15.75" hidden="false" customHeight="false" outlineLevel="0" collapsed="false">
      <c r="D7583" s="240" t="n">
        <v>7583</v>
      </c>
    </row>
    <row r="7584" customFormat="false" ht="15.75" hidden="false" customHeight="false" outlineLevel="0" collapsed="false">
      <c r="D7584" s="240" t="n">
        <v>7584</v>
      </c>
    </row>
    <row r="7585" customFormat="false" ht="15.75" hidden="false" customHeight="false" outlineLevel="0" collapsed="false">
      <c r="D7585" s="240" t="n">
        <v>7585</v>
      </c>
    </row>
    <row r="7586" customFormat="false" ht="15.75" hidden="false" customHeight="false" outlineLevel="0" collapsed="false">
      <c r="D7586" s="240" t="n">
        <v>7586</v>
      </c>
    </row>
    <row r="7587" customFormat="false" ht="15.75" hidden="false" customHeight="false" outlineLevel="0" collapsed="false">
      <c r="D7587" s="240" t="n">
        <v>7587</v>
      </c>
    </row>
    <row r="7588" customFormat="false" ht="15.75" hidden="false" customHeight="false" outlineLevel="0" collapsed="false">
      <c r="D7588" s="240" t="n">
        <v>7588</v>
      </c>
    </row>
    <row r="7589" customFormat="false" ht="15.75" hidden="false" customHeight="false" outlineLevel="0" collapsed="false">
      <c r="D7589" s="240" t="n">
        <v>7589</v>
      </c>
    </row>
    <row r="7590" customFormat="false" ht="15.75" hidden="false" customHeight="false" outlineLevel="0" collapsed="false">
      <c r="D7590" s="240" t="n">
        <v>7590</v>
      </c>
    </row>
    <row r="7591" customFormat="false" ht="15.75" hidden="false" customHeight="false" outlineLevel="0" collapsed="false">
      <c r="D7591" s="240" t="n">
        <v>7591</v>
      </c>
    </row>
    <row r="7592" customFormat="false" ht="15.75" hidden="false" customHeight="false" outlineLevel="0" collapsed="false">
      <c r="D7592" s="240" t="n">
        <v>7592</v>
      </c>
    </row>
    <row r="7593" customFormat="false" ht="15.75" hidden="false" customHeight="false" outlineLevel="0" collapsed="false">
      <c r="D7593" s="240" t="n">
        <v>7593</v>
      </c>
    </row>
    <row r="7594" customFormat="false" ht="15.75" hidden="false" customHeight="false" outlineLevel="0" collapsed="false">
      <c r="D7594" s="240" t="n">
        <v>7594</v>
      </c>
    </row>
    <row r="7595" customFormat="false" ht="15.75" hidden="false" customHeight="false" outlineLevel="0" collapsed="false">
      <c r="D7595" s="240" t="n">
        <v>7595</v>
      </c>
    </row>
    <row r="7596" customFormat="false" ht="15.75" hidden="false" customHeight="false" outlineLevel="0" collapsed="false">
      <c r="D7596" s="240" t="n">
        <v>7596</v>
      </c>
    </row>
    <row r="7597" customFormat="false" ht="15.75" hidden="false" customHeight="false" outlineLevel="0" collapsed="false">
      <c r="D7597" s="240" t="n">
        <v>7597</v>
      </c>
    </row>
    <row r="7598" customFormat="false" ht="15.75" hidden="false" customHeight="false" outlineLevel="0" collapsed="false">
      <c r="D7598" s="240" t="n">
        <v>7598</v>
      </c>
    </row>
    <row r="7599" customFormat="false" ht="15.75" hidden="false" customHeight="false" outlineLevel="0" collapsed="false">
      <c r="D7599" s="240" t="n">
        <v>7599</v>
      </c>
    </row>
    <row r="7600" customFormat="false" ht="15.75" hidden="false" customHeight="false" outlineLevel="0" collapsed="false">
      <c r="D7600" s="240" t="n">
        <v>7600</v>
      </c>
    </row>
    <row r="7601" customFormat="false" ht="15.75" hidden="false" customHeight="false" outlineLevel="0" collapsed="false">
      <c r="D7601" s="240" t="n">
        <v>7601</v>
      </c>
    </row>
    <row r="7602" customFormat="false" ht="15.75" hidden="false" customHeight="false" outlineLevel="0" collapsed="false">
      <c r="D7602" s="240" t="n">
        <v>7602</v>
      </c>
    </row>
    <row r="7603" customFormat="false" ht="15.75" hidden="false" customHeight="false" outlineLevel="0" collapsed="false">
      <c r="D7603" s="240" t="n">
        <v>7603</v>
      </c>
    </row>
    <row r="7604" customFormat="false" ht="15.75" hidden="false" customHeight="false" outlineLevel="0" collapsed="false">
      <c r="D7604" s="240" t="n">
        <v>7604</v>
      </c>
    </row>
    <row r="7605" customFormat="false" ht="15.75" hidden="false" customHeight="false" outlineLevel="0" collapsed="false">
      <c r="D7605" s="240" t="n">
        <v>7605</v>
      </c>
    </row>
    <row r="7606" customFormat="false" ht="15.75" hidden="false" customHeight="false" outlineLevel="0" collapsed="false">
      <c r="D7606" s="240" t="n">
        <v>7606</v>
      </c>
    </row>
    <row r="7607" customFormat="false" ht="15.75" hidden="false" customHeight="false" outlineLevel="0" collapsed="false">
      <c r="D7607" s="240" t="n">
        <v>7607</v>
      </c>
    </row>
    <row r="7608" customFormat="false" ht="15.75" hidden="false" customHeight="false" outlineLevel="0" collapsed="false">
      <c r="D7608" s="240" t="n">
        <v>7608</v>
      </c>
    </row>
    <row r="7609" customFormat="false" ht="15.75" hidden="false" customHeight="false" outlineLevel="0" collapsed="false">
      <c r="D7609" s="240" t="n">
        <v>7609</v>
      </c>
    </row>
    <row r="7610" customFormat="false" ht="15.75" hidden="false" customHeight="false" outlineLevel="0" collapsed="false">
      <c r="D7610" s="240" t="n">
        <v>7610</v>
      </c>
    </row>
    <row r="7611" customFormat="false" ht="15.75" hidden="false" customHeight="false" outlineLevel="0" collapsed="false">
      <c r="D7611" s="240" t="n">
        <v>7611</v>
      </c>
    </row>
    <row r="7612" customFormat="false" ht="15.75" hidden="false" customHeight="false" outlineLevel="0" collapsed="false">
      <c r="D7612" s="240" t="n">
        <v>7612</v>
      </c>
    </row>
    <row r="7613" customFormat="false" ht="15.75" hidden="false" customHeight="false" outlineLevel="0" collapsed="false">
      <c r="D7613" s="240" t="n">
        <v>7613</v>
      </c>
    </row>
    <row r="7614" customFormat="false" ht="15.75" hidden="false" customHeight="false" outlineLevel="0" collapsed="false">
      <c r="D7614" s="240" t="n">
        <v>7614</v>
      </c>
    </row>
    <row r="7615" customFormat="false" ht="15.75" hidden="false" customHeight="false" outlineLevel="0" collapsed="false">
      <c r="D7615" s="240" t="n">
        <v>7615</v>
      </c>
    </row>
    <row r="7616" customFormat="false" ht="15.75" hidden="false" customHeight="false" outlineLevel="0" collapsed="false">
      <c r="D7616" s="240" t="n">
        <v>7616</v>
      </c>
    </row>
    <row r="7617" customFormat="false" ht="15.75" hidden="false" customHeight="false" outlineLevel="0" collapsed="false">
      <c r="D7617" s="240" t="n">
        <v>7617</v>
      </c>
    </row>
    <row r="7618" customFormat="false" ht="15.75" hidden="false" customHeight="false" outlineLevel="0" collapsed="false">
      <c r="D7618" s="240" t="n">
        <v>7618</v>
      </c>
    </row>
    <row r="7619" customFormat="false" ht="15.75" hidden="false" customHeight="false" outlineLevel="0" collapsed="false">
      <c r="D7619" s="240" t="n">
        <v>7619</v>
      </c>
    </row>
    <row r="7620" customFormat="false" ht="15.75" hidden="false" customHeight="false" outlineLevel="0" collapsed="false">
      <c r="D7620" s="240" t="n">
        <v>7620</v>
      </c>
    </row>
    <row r="7621" customFormat="false" ht="15.75" hidden="false" customHeight="false" outlineLevel="0" collapsed="false">
      <c r="D7621" s="240" t="n">
        <v>7621</v>
      </c>
    </row>
    <row r="7622" customFormat="false" ht="15.75" hidden="false" customHeight="false" outlineLevel="0" collapsed="false">
      <c r="D7622" s="240" t="n">
        <v>7622</v>
      </c>
    </row>
    <row r="7623" customFormat="false" ht="15.75" hidden="false" customHeight="false" outlineLevel="0" collapsed="false">
      <c r="D7623" s="240" t="n">
        <v>7623</v>
      </c>
    </row>
    <row r="7624" customFormat="false" ht="15.75" hidden="false" customHeight="false" outlineLevel="0" collapsed="false">
      <c r="D7624" s="240" t="n">
        <v>7624</v>
      </c>
    </row>
    <row r="7625" customFormat="false" ht="15.75" hidden="false" customHeight="false" outlineLevel="0" collapsed="false">
      <c r="D7625" s="240" t="n">
        <v>7625</v>
      </c>
    </row>
    <row r="7626" customFormat="false" ht="15.75" hidden="false" customHeight="false" outlineLevel="0" collapsed="false">
      <c r="D7626" s="240" t="n">
        <v>7626</v>
      </c>
    </row>
    <row r="7627" customFormat="false" ht="15.75" hidden="false" customHeight="false" outlineLevel="0" collapsed="false">
      <c r="D7627" s="240" t="n">
        <v>7627</v>
      </c>
    </row>
    <row r="7628" customFormat="false" ht="15.75" hidden="false" customHeight="false" outlineLevel="0" collapsed="false">
      <c r="D7628" s="240" t="n">
        <v>7628</v>
      </c>
    </row>
    <row r="7629" customFormat="false" ht="15.75" hidden="false" customHeight="false" outlineLevel="0" collapsed="false">
      <c r="D7629" s="240" t="n">
        <v>7629</v>
      </c>
    </row>
    <row r="7630" customFormat="false" ht="15.75" hidden="false" customHeight="false" outlineLevel="0" collapsed="false">
      <c r="D7630" s="240" t="n">
        <v>7630</v>
      </c>
    </row>
    <row r="7631" customFormat="false" ht="15.75" hidden="false" customHeight="false" outlineLevel="0" collapsed="false">
      <c r="D7631" s="240" t="n">
        <v>7631</v>
      </c>
    </row>
    <row r="7632" customFormat="false" ht="15.75" hidden="false" customHeight="false" outlineLevel="0" collapsed="false">
      <c r="D7632" s="240" t="n">
        <v>7632</v>
      </c>
    </row>
    <row r="7633" customFormat="false" ht="15.75" hidden="false" customHeight="false" outlineLevel="0" collapsed="false">
      <c r="D7633" s="240" t="n">
        <v>7633</v>
      </c>
    </row>
    <row r="7634" customFormat="false" ht="15.75" hidden="false" customHeight="false" outlineLevel="0" collapsed="false">
      <c r="D7634" s="240" t="n">
        <v>7634</v>
      </c>
    </row>
    <row r="7635" customFormat="false" ht="15.75" hidden="false" customHeight="false" outlineLevel="0" collapsed="false">
      <c r="D7635" s="240" t="n">
        <v>7635</v>
      </c>
    </row>
    <row r="7636" customFormat="false" ht="15.75" hidden="false" customHeight="false" outlineLevel="0" collapsed="false">
      <c r="D7636" s="240" t="n">
        <v>7636</v>
      </c>
    </row>
    <row r="7637" customFormat="false" ht="15.75" hidden="false" customHeight="false" outlineLevel="0" collapsed="false">
      <c r="D7637" s="240" t="n">
        <v>7637</v>
      </c>
    </row>
    <row r="7638" customFormat="false" ht="15.75" hidden="false" customHeight="false" outlineLevel="0" collapsed="false">
      <c r="D7638" s="240" t="n">
        <v>7638</v>
      </c>
    </row>
    <row r="7639" customFormat="false" ht="15.75" hidden="false" customHeight="false" outlineLevel="0" collapsed="false">
      <c r="D7639" s="240" t="n">
        <v>7639</v>
      </c>
    </row>
    <row r="7640" customFormat="false" ht="15.75" hidden="false" customHeight="false" outlineLevel="0" collapsed="false">
      <c r="D7640" s="240" t="n">
        <v>7640</v>
      </c>
    </row>
    <row r="7641" customFormat="false" ht="15.75" hidden="false" customHeight="false" outlineLevel="0" collapsed="false">
      <c r="D7641" s="240" t="n">
        <v>7641</v>
      </c>
    </row>
    <row r="7642" customFormat="false" ht="15.75" hidden="false" customHeight="false" outlineLevel="0" collapsed="false">
      <c r="D7642" s="240" t="n">
        <v>7642</v>
      </c>
    </row>
    <row r="7643" customFormat="false" ht="15.75" hidden="false" customHeight="false" outlineLevel="0" collapsed="false">
      <c r="D7643" s="240" t="n">
        <v>7643</v>
      </c>
    </row>
    <row r="7644" customFormat="false" ht="15.75" hidden="false" customHeight="false" outlineLevel="0" collapsed="false">
      <c r="D7644" s="240" t="n">
        <v>7644</v>
      </c>
    </row>
    <row r="7645" customFormat="false" ht="15.75" hidden="false" customHeight="false" outlineLevel="0" collapsed="false">
      <c r="D7645" s="240" t="n">
        <v>7645</v>
      </c>
    </row>
    <row r="7646" customFormat="false" ht="15.75" hidden="false" customHeight="false" outlineLevel="0" collapsed="false">
      <c r="D7646" s="240" t="n">
        <v>7646</v>
      </c>
    </row>
    <row r="7647" customFormat="false" ht="15.75" hidden="false" customHeight="false" outlineLevel="0" collapsed="false">
      <c r="D7647" s="240" t="n">
        <v>7647</v>
      </c>
    </row>
    <row r="7648" customFormat="false" ht="15.75" hidden="false" customHeight="false" outlineLevel="0" collapsed="false">
      <c r="D7648" s="240" t="n">
        <v>7648</v>
      </c>
    </row>
    <row r="7649" customFormat="false" ht="15.75" hidden="false" customHeight="false" outlineLevel="0" collapsed="false">
      <c r="D7649" s="240" t="n">
        <v>7649</v>
      </c>
    </row>
    <row r="7650" customFormat="false" ht="15.75" hidden="false" customHeight="false" outlineLevel="0" collapsed="false">
      <c r="D7650" s="240" t="n">
        <v>7650</v>
      </c>
    </row>
    <row r="7651" customFormat="false" ht="15.75" hidden="false" customHeight="false" outlineLevel="0" collapsed="false">
      <c r="D7651" s="240" t="n">
        <v>7651</v>
      </c>
    </row>
    <row r="7652" customFormat="false" ht="15.75" hidden="false" customHeight="false" outlineLevel="0" collapsed="false">
      <c r="D7652" s="240" t="n">
        <v>7652</v>
      </c>
    </row>
    <row r="7653" customFormat="false" ht="15.75" hidden="false" customHeight="false" outlineLevel="0" collapsed="false">
      <c r="D7653" s="240" t="n">
        <v>7653</v>
      </c>
    </row>
    <row r="7654" customFormat="false" ht="15.75" hidden="false" customHeight="false" outlineLevel="0" collapsed="false">
      <c r="D7654" s="240" t="n">
        <v>7654</v>
      </c>
    </row>
    <row r="7655" customFormat="false" ht="15.75" hidden="false" customHeight="false" outlineLevel="0" collapsed="false">
      <c r="D7655" s="240" t="n">
        <v>7655</v>
      </c>
    </row>
    <row r="7656" customFormat="false" ht="15.75" hidden="false" customHeight="false" outlineLevel="0" collapsed="false">
      <c r="D7656" s="240" t="n">
        <v>7656</v>
      </c>
    </row>
    <row r="7657" customFormat="false" ht="15.75" hidden="false" customHeight="false" outlineLevel="0" collapsed="false">
      <c r="D7657" s="240" t="n">
        <v>7657</v>
      </c>
    </row>
    <row r="7658" customFormat="false" ht="15.75" hidden="false" customHeight="false" outlineLevel="0" collapsed="false">
      <c r="D7658" s="240" t="n">
        <v>7658</v>
      </c>
    </row>
    <row r="7659" customFormat="false" ht="15.75" hidden="false" customHeight="false" outlineLevel="0" collapsed="false">
      <c r="D7659" s="240" t="n">
        <v>7659</v>
      </c>
    </row>
    <row r="7660" customFormat="false" ht="15.75" hidden="false" customHeight="false" outlineLevel="0" collapsed="false">
      <c r="D7660" s="240" t="n">
        <v>7660</v>
      </c>
    </row>
    <row r="7661" customFormat="false" ht="15.75" hidden="false" customHeight="false" outlineLevel="0" collapsed="false">
      <c r="D7661" s="240" t="n">
        <v>7661</v>
      </c>
    </row>
    <row r="7662" customFormat="false" ht="15.75" hidden="false" customHeight="false" outlineLevel="0" collapsed="false">
      <c r="D7662" s="240" t="n">
        <v>7662</v>
      </c>
    </row>
    <row r="7663" customFormat="false" ht="15.75" hidden="false" customHeight="false" outlineLevel="0" collapsed="false">
      <c r="D7663" s="240" t="n">
        <v>7663</v>
      </c>
    </row>
    <row r="7664" customFormat="false" ht="15.75" hidden="false" customHeight="false" outlineLevel="0" collapsed="false">
      <c r="D7664" s="240" t="n">
        <v>7664</v>
      </c>
    </row>
    <row r="7665" customFormat="false" ht="15.75" hidden="false" customHeight="false" outlineLevel="0" collapsed="false">
      <c r="D7665" s="240" t="n">
        <v>7665</v>
      </c>
    </row>
    <row r="7666" customFormat="false" ht="15.75" hidden="false" customHeight="false" outlineLevel="0" collapsed="false">
      <c r="D7666" s="240" t="n">
        <v>7666</v>
      </c>
    </row>
    <row r="7667" customFormat="false" ht="15.75" hidden="false" customHeight="false" outlineLevel="0" collapsed="false">
      <c r="D7667" s="240" t="n">
        <v>7667</v>
      </c>
    </row>
    <row r="7668" customFormat="false" ht="15.75" hidden="false" customHeight="false" outlineLevel="0" collapsed="false">
      <c r="D7668" s="240" t="n">
        <v>7668</v>
      </c>
    </row>
    <row r="7669" customFormat="false" ht="15.75" hidden="false" customHeight="false" outlineLevel="0" collapsed="false">
      <c r="D7669" s="240" t="n">
        <v>7669</v>
      </c>
    </row>
    <row r="7670" customFormat="false" ht="15.75" hidden="false" customHeight="false" outlineLevel="0" collapsed="false">
      <c r="D7670" s="240" t="n">
        <v>7670</v>
      </c>
    </row>
    <row r="7671" customFormat="false" ht="15.75" hidden="false" customHeight="false" outlineLevel="0" collapsed="false">
      <c r="D7671" s="240" t="n">
        <v>7671</v>
      </c>
    </row>
    <row r="7672" customFormat="false" ht="15.75" hidden="false" customHeight="false" outlineLevel="0" collapsed="false">
      <c r="D7672" s="240" t="n">
        <v>7672</v>
      </c>
    </row>
    <row r="7673" customFormat="false" ht="15.75" hidden="false" customHeight="false" outlineLevel="0" collapsed="false">
      <c r="D7673" s="240" t="n">
        <v>7673</v>
      </c>
    </row>
    <row r="7674" customFormat="false" ht="15.75" hidden="false" customHeight="false" outlineLevel="0" collapsed="false">
      <c r="D7674" s="240" t="n">
        <v>7674</v>
      </c>
    </row>
    <row r="7675" customFormat="false" ht="15.75" hidden="false" customHeight="false" outlineLevel="0" collapsed="false">
      <c r="D7675" s="240" t="n">
        <v>7675</v>
      </c>
    </row>
    <row r="7676" customFormat="false" ht="15.75" hidden="false" customHeight="false" outlineLevel="0" collapsed="false">
      <c r="D7676" s="240" t="n">
        <v>7676</v>
      </c>
    </row>
    <row r="7677" customFormat="false" ht="15.75" hidden="false" customHeight="false" outlineLevel="0" collapsed="false">
      <c r="D7677" s="240" t="n">
        <v>7677</v>
      </c>
    </row>
    <row r="7678" customFormat="false" ht="15.75" hidden="false" customHeight="false" outlineLevel="0" collapsed="false">
      <c r="D7678" s="240" t="n">
        <v>7678</v>
      </c>
    </row>
    <row r="7679" customFormat="false" ht="15.75" hidden="false" customHeight="false" outlineLevel="0" collapsed="false">
      <c r="D7679" s="240" t="n">
        <v>7679</v>
      </c>
    </row>
    <row r="7680" customFormat="false" ht="15.75" hidden="false" customHeight="false" outlineLevel="0" collapsed="false">
      <c r="D7680" s="240" t="n">
        <v>7680</v>
      </c>
    </row>
    <row r="7681" customFormat="false" ht="15.75" hidden="false" customHeight="false" outlineLevel="0" collapsed="false">
      <c r="D7681" s="240" t="n">
        <v>7681</v>
      </c>
    </row>
    <row r="7682" customFormat="false" ht="15.75" hidden="false" customHeight="false" outlineLevel="0" collapsed="false">
      <c r="D7682" s="240" t="n">
        <v>7682</v>
      </c>
    </row>
    <row r="7683" customFormat="false" ht="15.75" hidden="false" customHeight="false" outlineLevel="0" collapsed="false">
      <c r="D7683" s="240" t="n">
        <v>7683</v>
      </c>
    </row>
    <row r="7684" customFormat="false" ht="15.75" hidden="false" customHeight="false" outlineLevel="0" collapsed="false">
      <c r="D7684" s="240" t="n">
        <v>7684</v>
      </c>
    </row>
    <row r="7685" customFormat="false" ht="15.75" hidden="false" customHeight="false" outlineLevel="0" collapsed="false">
      <c r="D7685" s="240" t="n">
        <v>7685</v>
      </c>
    </row>
    <row r="7686" customFormat="false" ht="15.75" hidden="false" customHeight="false" outlineLevel="0" collapsed="false">
      <c r="D7686" s="240" t="n">
        <v>7686</v>
      </c>
    </row>
    <row r="7687" customFormat="false" ht="15.75" hidden="false" customHeight="false" outlineLevel="0" collapsed="false">
      <c r="D7687" s="240" t="n">
        <v>7687</v>
      </c>
    </row>
    <row r="7688" customFormat="false" ht="15.75" hidden="false" customHeight="false" outlineLevel="0" collapsed="false">
      <c r="D7688" s="240" t="n">
        <v>7688</v>
      </c>
    </row>
    <row r="7689" customFormat="false" ht="15.75" hidden="false" customHeight="false" outlineLevel="0" collapsed="false">
      <c r="D7689" s="240" t="n">
        <v>7689</v>
      </c>
    </row>
    <row r="7690" customFormat="false" ht="15.75" hidden="false" customHeight="false" outlineLevel="0" collapsed="false">
      <c r="D7690" s="240" t="n">
        <v>7690</v>
      </c>
    </row>
    <row r="7691" customFormat="false" ht="15.75" hidden="false" customHeight="false" outlineLevel="0" collapsed="false">
      <c r="D7691" s="240" t="n">
        <v>7691</v>
      </c>
    </row>
    <row r="7692" customFormat="false" ht="15.75" hidden="false" customHeight="false" outlineLevel="0" collapsed="false">
      <c r="D7692" s="240" t="n">
        <v>7692</v>
      </c>
    </row>
    <row r="7693" customFormat="false" ht="15.75" hidden="false" customHeight="false" outlineLevel="0" collapsed="false">
      <c r="D7693" s="240" t="n">
        <v>7693</v>
      </c>
    </row>
    <row r="7694" customFormat="false" ht="15.75" hidden="false" customHeight="false" outlineLevel="0" collapsed="false">
      <c r="D7694" s="240" t="n">
        <v>7694</v>
      </c>
    </row>
    <row r="7695" customFormat="false" ht="15.75" hidden="false" customHeight="false" outlineLevel="0" collapsed="false">
      <c r="D7695" s="240" t="n">
        <v>7695</v>
      </c>
    </row>
    <row r="7696" customFormat="false" ht="15.75" hidden="false" customHeight="false" outlineLevel="0" collapsed="false">
      <c r="D7696" s="240" t="n">
        <v>7696</v>
      </c>
    </row>
    <row r="7697" customFormat="false" ht="15.75" hidden="false" customHeight="false" outlineLevel="0" collapsed="false">
      <c r="D7697" s="240" t="n">
        <v>7697</v>
      </c>
    </row>
    <row r="7698" customFormat="false" ht="15.75" hidden="false" customHeight="false" outlineLevel="0" collapsed="false">
      <c r="D7698" s="240" t="n">
        <v>7698</v>
      </c>
    </row>
    <row r="7699" customFormat="false" ht="15.75" hidden="false" customHeight="false" outlineLevel="0" collapsed="false">
      <c r="D7699" s="240" t="n">
        <v>7699</v>
      </c>
    </row>
    <row r="7700" customFormat="false" ht="15.75" hidden="false" customHeight="false" outlineLevel="0" collapsed="false">
      <c r="D7700" s="240" t="n">
        <v>7700</v>
      </c>
    </row>
    <row r="7701" customFormat="false" ht="15.75" hidden="false" customHeight="false" outlineLevel="0" collapsed="false">
      <c r="D7701" s="240" t="n">
        <v>7701</v>
      </c>
    </row>
    <row r="7702" customFormat="false" ht="15.75" hidden="false" customHeight="false" outlineLevel="0" collapsed="false">
      <c r="D7702" s="240" t="n">
        <v>7702</v>
      </c>
    </row>
    <row r="7703" customFormat="false" ht="15.75" hidden="false" customHeight="false" outlineLevel="0" collapsed="false">
      <c r="D7703" s="240" t="n">
        <v>7703</v>
      </c>
    </row>
    <row r="7704" customFormat="false" ht="15.75" hidden="false" customHeight="false" outlineLevel="0" collapsed="false">
      <c r="D7704" s="240" t="n">
        <v>7704</v>
      </c>
    </row>
    <row r="7705" customFormat="false" ht="15.75" hidden="false" customHeight="false" outlineLevel="0" collapsed="false">
      <c r="D7705" s="240" t="n">
        <v>7705</v>
      </c>
    </row>
    <row r="7706" customFormat="false" ht="15.75" hidden="false" customHeight="false" outlineLevel="0" collapsed="false">
      <c r="D7706" s="240" t="n">
        <v>7706</v>
      </c>
    </row>
    <row r="7707" customFormat="false" ht="15.75" hidden="false" customHeight="false" outlineLevel="0" collapsed="false">
      <c r="D7707" s="240" t="n">
        <v>7707</v>
      </c>
    </row>
    <row r="7708" customFormat="false" ht="15.75" hidden="false" customHeight="false" outlineLevel="0" collapsed="false">
      <c r="D7708" s="240" t="n">
        <v>7708</v>
      </c>
    </row>
    <row r="7709" customFormat="false" ht="15.75" hidden="false" customHeight="false" outlineLevel="0" collapsed="false">
      <c r="D7709" s="240" t="n">
        <v>7709</v>
      </c>
    </row>
    <row r="7710" customFormat="false" ht="15.75" hidden="false" customHeight="false" outlineLevel="0" collapsed="false">
      <c r="D7710" s="240" t="n">
        <v>7710</v>
      </c>
    </row>
    <row r="7711" customFormat="false" ht="15.75" hidden="false" customHeight="false" outlineLevel="0" collapsed="false">
      <c r="D7711" s="240" t="n">
        <v>7711</v>
      </c>
    </row>
    <row r="7712" customFormat="false" ht="15.75" hidden="false" customHeight="false" outlineLevel="0" collapsed="false">
      <c r="D7712" s="240" t="n">
        <v>7712</v>
      </c>
    </row>
    <row r="7713" customFormat="false" ht="15.75" hidden="false" customHeight="false" outlineLevel="0" collapsed="false">
      <c r="D7713" s="240" t="n">
        <v>7713</v>
      </c>
    </row>
    <row r="7714" customFormat="false" ht="15.75" hidden="false" customHeight="false" outlineLevel="0" collapsed="false">
      <c r="D7714" s="240" t="n">
        <v>7714</v>
      </c>
    </row>
    <row r="7715" customFormat="false" ht="15.75" hidden="false" customHeight="false" outlineLevel="0" collapsed="false">
      <c r="D7715" s="240" t="n">
        <v>7715</v>
      </c>
    </row>
    <row r="7716" customFormat="false" ht="15.75" hidden="false" customHeight="false" outlineLevel="0" collapsed="false">
      <c r="D7716" s="240" t="n">
        <v>7716</v>
      </c>
    </row>
    <row r="7717" customFormat="false" ht="15.75" hidden="false" customHeight="false" outlineLevel="0" collapsed="false">
      <c r="D7717" s="240" t="n">
        <v>7717</v>
      </c>
    </row>
    <row r="7718" customFormat="false" ht="15.75" hidden="false" customHeight="false" outlineLevel="0" collapsed="false">
      <c r="D7718" s="240" t="n">
        <v>7718</v>
      </c>
    </row>
    <row r="7719" customFormat="false" ht="15.75" hidden="false" customHeight="false" outlineLevel="0" collapsed="false">
      <c r="D7719" s="240" t="n">
        <v>7719</v>
      </c>
    </row>
    <row r="7720" customFormat="false" ht="15.75" hidden="false" customHeight="false" outlineLevel="0" collapsed="false">
      <c r="D7720" s="240" t="n">
        <v>7720</v>
      </c>
    </row>
    <row r="7721" customFormat="false" ht="15.75" hidden="false" customHeight="false" outlineLevel="0" collapsed="false">
      <c r="D7721" s="240" t="n">
        <v>7721</v>
      </c>
    </row>
    <row r="7722" customFormat="false" ht="15.75" hidden="false" customHeight="false" outlineLevel="0" collapsed="false">
      <c r="D7722" s="240" t="n">
        <v>7722</v>
      </c>
    </row>
    <row r="7723" customFormat="false" ht="15.75" hidden="false" customHeight="false" outlineLevel="0" collapsed="false">
      <c r="D7723" s="240" t="n">
        <v>7723</v>
      </c>
    </row>
    <row r="7724" customFormat="false" ht="15.75" hidden="false" customHeight="false" outlineLevel="0" collapsed="false">
      <c r="D7724" s="240" t="n">
        <v>7724</v>
      </c>
    </row>
    <row r="7725" customFormat="false" ht="15.75" hidden="false" customHeight="false" outlineLevel="0" collapsed="false">
      <c r="D7725" s="240" t="n">
        <v>7725</v>
      </c>
    </row>
    <row r="7726" customFormat="false" ht="15.75" hidden="false" customHeight="false" outlineLevel="0" collapsed="false">
      <c r="D7726" s="240" t="n">
        <v>7726</v>
      </c>
    </row>
    <row r="7727" customFormat="false" ht="15.75" hidden="false" customHeight="false" outlineLevel="0" collapsed="false">
      <c r="D7727" s="240" t="n">
        <v>7727</v>
      </c>
    </row>
    <row r="7728" customFormat="false" ht="15.75" hidden="false" customHeight="false" outlineLevel="0" collapsed="false">
      <c r="D7728" s="240" t="n">
        <v>7728</v>
      </c>
    </row>
    <row r="7729" customFormat="false" ht="15.75" hidden="false" customHeight="false" outlineLevel="0" collapsed="false">
      <c r="D7729" s="240" t="n">
        <v>7729</v>
      </c>
    </row>
    <row r="7730" customFormat="false" ht="15.75" hidden="false" customHeight="false" outlineLevel="0" collapsed="false">
      <c r="D7730" s="240" t="n">
        <v>7730</v>
      </c>
    </row>
    <row r="7731" customFormat="false" ht="15.75" hidden="false" customHeight="false" outlineLevel="0" collapsed="false">
      <c r="D7731" s="240" t="n">
        <v>7731</v>
      </c>
    </row>
    <row r="7732" customFormat="false" ht="15.75" hidden="false" customHeight="false" outlineLevel="0" collapsed="false">
      <c r="D7732" s="240" t="n">
        <v>7732</v>
      </c>
    </row>
    <row r="7733" customFormat="false" ht="15.75" hidden="false" customHeight="false" outlineLevel="0" collapsed="false">
      <c r="D7733" s="240" t="n">
        <v>7733</v>
      </c>
    </row>
    <row r="7734" customFormat="false" ht="15.75" hidden="false" customHeight="false" outlineLevel="0" collapsed="false">
      <c r="D7734" s="240" t="n">
        <v>7734</v>
      </c>
    </row>
    <row r="7735" customFormat="false" ht="15.75" hidden="false" customHeight="false" outlineLevel="0" collapsed="false">
      <c r="D7735" s="240" t="n">
        <v>7735</v>
      </c>
    </row>
    <row r="7736" customFormat="false" ht="15.75" hidden="false" customHeight="false" outlineLevel="0" collapsed="false">
      <c r="D7736" s="240" t="n">
        <v>7736</v>
      </c>
    </row>
    <row r="7737" customFormat="false" ht="15.75" hidden="false" customHeight="false" outlineLevel="0" collapsed="false">
      <c r="D7737" s="240" t="n">
        <v>7737</v>
      </c>
    </row>
    <row r="7738" customFormat="false" ht="15.75" hidden="false" customHeight="false" outlineLevel="0" collapsed="false">
      <c r="D7738" s="240" t="n">
        <v>7738</v>
      </c>
    </row>
    <row r="7739" customFormat="false" ht="15.75" hidden="false" customHeight="false" outlineLevel="0" collapsed="false">
      <c r="D7739" s="240" t="n">
        <v>7739</v>
      </c>
    </row>
    <row r="7740" customFormat="false" ht="15.75" hidden="false" customHeight="false" outlineLevel="0" collapsed="false">
      <c r="D7740" s="240" t="n">
        <v>7740</v>
      </c>
    </row>
    <row r="7741" customFormat="false" ht="15.75" hidden="false" customHeight="false" outlineLevel="0" collapsed="false">
      <c r="D7741" s="240" t="n">
        <v>7741</v>
      </c>
    </row>
    <row r="7742" customFormat="false" ht="15.75" hidden="false" customHeight="false" outlineLevel="0" collapsed="false">
      <c r="D7742" s="240" t="n">
        <v>7742</v>
      </c>
    </row>
    <row r="7743" customFormat="false" ht="15.75" hidden="false" customHeight="false" outlineLevel="0" collapsed="false">
      <c r="D7743" s="240" t="n">
        <v>7743</v>
      </c>
    </row>
    <row r="7744" customFormat="false" ht="15.75" hidden="false" customHeight="false" outlineLevel="0" collapsed="false">
      <c r="D7744" s="240" t="n">
        <v>7744</v>
      </c>
    </row>
    <row r="7745" customFormat="false" ht="15.75" hidden="false" customHeight="false" outlineLevel="0" collapsed="false">
      <c r="D7745" s="240" t="n">
        <v>7745</v>
      </c>
    </row>
    <row r="7746" customFormat="false" ht="15.75" hidden="false" customHeight="false" outlineLevel="0" collapsed="false">
      <c r="D7746" s="240" t="n">
        <v>7746</v>
      </c>
    </row>
    <row r="7747" customFormat="false" ht="15.75" hidden="false" customHeight="false" outlineLevel="0" collapsed="false">
      <c r="D7747" s="240" t="n">
        <v>7747</v>
      </c>
    </row>
    <row r="7748" customFormat="false" ht="15.75" hidden="false" customHeight="false" outlineLevel="0" collapsed="false">
      <c r="D7748" s="240" t="n">
        <v>7748</v>
      </c>
    </row>
    <row r="7749" customFormat="false" ht="15.75" hidden="false" customHeight="false" outlineLevel="0" collapsed="false">
      <c r="D7749" s="240" t="n">
        <v>7749</v>
      </c>
    </row>
    <row r="7750" customFormat="false" ht="15.75" hidden="false" customHeight="false" outlineLevel="0" collapsed="false">
      <c r="D7750" s="240" t="n">
        <v>7750</v>
      </c>
    </row>
    <row r="7751" customFormat="false" ht="15.75" hidden="false" customHeight="false" outlineLevel="0" collapsed="false">
      <c r="D7751" s="240" t="n">
        <v>7751</v>
      </c>
    </row>
    <row r="7752" customFormat="false" ht="15.75" hidden="false" customHeight="false" outlineLevel="0" collapsed="false">
      <c r="D7752" s="240" t="n">
        <v>7752</v>
      </c>
    </row>
    <row r="7753" customFormat="false" ht="15.75" hidden="false" customHeight="false" outlineLevel="0" collapsed="false">
      <c r="D7753" s="240" t="n">
        <v>7753</v>
      </c>
    </row>
    <row r="7754" customFormat="false" ht="15.75" hidden="false" customHeight="false" outlineLevel="0" collapsed="false">
      <c r="D7754" s="240" t="n">
        <v>7754</v>
      </c>
    </row>
    <row r="7755" customFormat="false" ht="15.75" hidden="false" customHeight="false" outlineLevel="0" collapsed="false">
      <c r="D7755" s="240" t="n">
        <v>7755</v>
      </c>
    </row>
    <row r="7756" customFormat="false" ht="15.75" hidden="false" customHeight="false" outlineLevel="0" collapsed="false">
      <c r="D7756" s="240" t="n">
        <v>7756</v>
      </c>
    </row>
    <row r="7757" customFormat="false" ht="15.75" hidden="false" customHeight="false" outlineLevel="0" collapsed="false">
      <c r="D7757" s="240" t="n">
        <v>7757</v>
      </c>
    </row>
    <row r="7758" customFormat="false" ht="15.75" hidden="false" customHeight="false" outlineLevel="0" collapsed="false">
      <c r="D7758" s="240" t="n">
        <v>7758</v>
      </c>
    </row>
    <row r="7759" customFormat="false" ht="15.75" hidden="false" customHeight="false" outlineLevel="0" collapsed="false">
      <c r="D7759" s="240" t="n">
        <v>7759</v>
      </c>
    </row>
    <row r="7760" customFormat="false" ht="15.75" hidden="false" customHeight="false" outlineLevel="0" collapsed="false">
      <c r="D7760" s="240" t="n">
        <v>7760</v>
      </c>
    </row>
    <row r="7761" customFormat="false" ht="15.75" hidden="false" customHeight="false" outlineLevel="0" collapsed="false">
      <c r="D7761" s="240" t="n">
        <v>7761</v>
      </c>
    </row>
    <row r="7762" customFormat="false" ht="15.75" hidden="false" customHeight="false" outlineLevel="0" collapsed="false">
      <c r="D7762" s="240" t="n">
        <v>7762</v>
      </c>
    </row>
    <row r="7763" customFormat="false" ht="15.75" hidden="false" customHeight="false" outlineLevel="0" collapsed="false">
      <c r="D7763" s="240" t="n">
        <v>7763</v>
      </c>
    </row>
    <row r="7764" customFormat="false" ht="15.75" hidden="false" customHeight="false" outlineLevel="0" collapsed="false">
      <c r="D7764" s="240" t="n">
        <v>7764</v>
      </c>
    </row>
    <row r="7765" customFormat="false" ht="15.75" hidden="false" customHeight="false" outlineLevel="0" collapsed="false">
      <c r="D7765" s="240" t="n">
        <v>7765</v>
      </c>
    </row>
    <row r="7766" customFormat="false" ht="15.75" hidden="false" customHeight="false" outlineLevel="0" collapsed="false">
      <c r="D7766" s="240" t="n">
        <v>7766</v>
      </c>
    </row>
    <row r="7767" customFormat="false" ht="15.75" hidden="false" customHeight="false" outlineLevel="0" collapsed="false">
      <c r="D7767" s="240" t="n">
        <v>7767</v>
      </c>
    </row>
    <row r="7768" customFormat="false" ht="15.75" hidden="false" customHeight="false" outlineLevel="0" collapsed="false">
      <c r="D7768" s="240" t="n">
        <v>7768</v>
      </c>
    </row>
    <row r="7769" customFormat="false" ht="15.75" hidden="false" customHeight="false" outlineLevel="0" collapsed="false">
      <c r="D7769" s="240" t="n">
        <v>7769</v>
      </c>
    </row>
    <row r="7770" customFormat="false" ht="15.75" hidden="false" customHeight="false" outlineLevel="0" collapsed="false">
      <c r="D7770" s="240" t="n">
        <v>7770</v>
      </c>
    </row>
    <row r="7771" customFormat="false" ht="15.75" hidden="false" customHeight="false" outlineLevel="0" collapsed="false">
      <c r="D7771" s="240" t="n">
        <v>7771</v>
      </c>
    </row>
    <row r="7772" customFormat="false" ht="15.75" hidden="false" customHeight="false" outlineLevel="0" collapsed="false">
      <c r="D7772" s="240" t="n">
        <v>7772</v>
      </c>
    </row>
    <row r="7773" customFormat="false" ht="15.75" hidden="false" customHeight="false" outlineLevel="0" collapsed="false">
      <c r="D7773" s="240" t="n">
        <v>7773</v>
      </c>
    </row>
    <row r="7774" customFormat="false" ht="15.75" hidden="false" customHeight="false" outlineLevel="0" collapsed="false">
      <c r="D7774" s="240" t="n">
        <v>7774</v>
      </c>
    </row>
    <row r="7775" customFormat="false" ht="15.75" hidden="false" customHeight="false" outlineLevel="0" collapsed="false">
      <c r="D7775" s="240" t="n">
        <v>7775</v>
      </c>
    </row>
    <row r="7776" customFormat="false" ht="15.75" hidden="false" customHeight="false" outlineLevel="0" collapsed="false">
      <c r="D7776" s="240" t="n">
        <v>7776</v>
      </c>
    </row>
    <row r="7777" customFormat="false" ht="15.75" hidden="false" customHeight="false" outlineLevel="0" collapsed="false">
      <c r="D7777" s="240" t="n">
        <v>7777</v>
      </c>
    </row>
    <row r="7778" customFormat="false" ht="15.75" hidden="false" customHeight="false" outlineLevel="0" collapsed="false">
      <c r="D7778" s="240" t="n">
        <v>7778</v>
      </c>
    </row>
    <row r="7779" customFormat="false" ht="15.75" hidden="false" customHeight="false" outlineLevel="0" collapsed="false">
      <c r="D7779" s="240" t="n">
        <v>7779</v>
      </c>
    </row>
    <row r="7780" customFormat="false" ht="15.75" hidden="false" customHeight="false" outlineLevel="0" collapsed="false">
      <c r="D7780" s="240" t="n">
        <v>7780</v>
      </c>
    </row>
    <row r="7781" customFormat="false" ht="15.75" hidden="false" customHeight="false" outlineLevel="0" collapsed="false">
      <c r="D7781" s="240" t="n">
        <v>7781</v>
      </c>
    </row>
    <row r="7782" customFormat="false" ht="15.75" hidden="false" customHeight="false" outlineLevel="0" collapsed="false">
      <c r="D7782" s="240" t="n">
        <v>7782</v>
      </c>
    </row>
    <row r="7783" customFormat="false" ht="15.75" hidden="false" customHeight="false" outlineLevel="0" collapsed="false">
      <c r="D7783" s="240" t="n">
        <v>7783</v>
      </c>
    </row>
    <row r="7784" customFormat="false" ht="15.75" hidden="false" customHeight="false" outlineLevel="0" collapsed="false">
      <c r="D7784" s="240" t="n">
        <v>7784</v>
      </c>
    </row>
    <row r="7785" customFormat="false" ht="15.75" hidden="false" customHeight="false" outlineLevel="0" collapsed="false">
      <c r="D7785" s="240" t="n">
        <v>7785</v>
      </c>
    </row>
    <row r="7786" customFormat="false" ht="15.75" hidden="false" customHeight="false" outlineLevel="0" collapsed="false">
      <c r="D7786" s="240" t="n">
        <v>7786</v>
      </c>
    </row>
    <row r="7787" customFormat="false" ht="15.75" hidden="false" customHeight="false" outlineLevel="0" collapsed="false">
      <c r="D7787" s="240" t="n">
        <v>7787</v>
      </c>
    </row>
    <row r="7788" customFormat="false" ht="15.75" hidden="false" customHeight="false" outlineLevel="0" collapsed="false">
      <c r="D7788" s="240" t="n">
        <v>7788</v>
      </c>
    </row>
    <row r="7789" customFormat="false" ht="15.75" hidden="false" customHeight="false" outlineLevel="0" collapsed="false">
      <c r="D7789" s="240" t="n">
        <v>7789</v>
      </c>
    </row>
    <row r="7790" customFormat="false" ht="15.75" hidden="false" customHeight="false" outlineLevel="0" collapsed="false">
      <c r="D7790" s="240" t="n">
        <v>7790</v>
      </c>
    </row>
    <row r="7791" customFormat="false" ht="15.75" hidden="false" customHeight="false" outlineLevel="0" collapsed="false">
      <c r="D7791" s="240" t="n">
        <v>7791</v>
      </c>
    </row>
    <row r="7792" customFormat="false" ht="15.75" hidden="false" customHeight="false" outlineLevel="0" collapsed="false">
      <c r="D7792" s="240" t="n">
        <v>7792</v>
      </c>
    </row>
    <row r="7793" customFormat="false" ht="15.75" hidden="false" customHeight="false" outlineLevel="0" collapsed="false">
      <c r="D7793" s="240" t="n">
        <v>7793</v>
      </c>
    </row>
    <row r="7794" customFormat="false" ht="15.75" hidden="false" customHeight="false" outlineLevel="0" collapsed="false">
      <c r="D7794" s="240" t="n">
        <v>7794</v>
      </c>
    </row>
    <row r="7795" customFormat="false" ht="15.75" hidden="false" customHeight="false" outlineLevel="0" collapsed="false">
      <c r="D7795" s="240" t="n">
        <v>7795</v>
      </c>
    </row>
    <row r="7796" customFormat="false" ht="15.75" hidden="false" customHeight="false" outlineLevel="0" collapsed="false">
      <c r="D7796" s="240" t="n">
        <v>7796</v>
      </c>
    </row>
    <row r="7797" customFormat="false" ht="15.75" hidden="false" customHeight="false" outlineLevel="0" collapsed="false">
      <c r="D7797" s="240" t="n">
        <v>7797</v>
      </c>
    </row>
    <row r="7798" customFormat="false" ht="15.75" hidden="false" customHeight="false" outlineLevel="0" collapsed="false">
      <c r="D7798" s="240" t="n">
        <v>7798</v>
      </c>
    </row>
    <row r="7799" customFormat="false" ht="15.75" hidden="false" customHeight="false" outlineLevel="0" collapsed="false">
      <c r="D7799" s="240" t="n">
        <v>7799</v>
      </c>
    </row>
    <row r="7800" customFormat="false" ht="15.75" hidden="false" customHeight="false" outlineLevel="0" collapsed="false">
      <c r="D7800" s="240" t="n">
        <v>7800</v>
      </c>
    </row>
    <row r="7801" customFormat="false" ht="15.75" hidden="false" customHeight="false" outlineLevel="0" collapsed="false">
      <c r="D7801" s="240" t="n">
        <v>7801</v>
      </c>
    </row>
    <row r="7802" customFormat="false" ht="15.75" hidden="false" customHeight="false" outlineLevel="0" collapsed="false">
      <c r="D7802" s="240" t="n">
        <v>7802</v>
      </c>
    </row>
    <row r="7803" customFormat="false" ht="15.75" hidden="false" customHeight="false" outlineLevel="0" collapsed="false">
      <c r="D7803" s="240" t="n">
        <v>7803</v>
      </c>
    </row>
    <row r="7804" customFormat="false" ht="15.75" hidden="false" customHeight="false" outlineLevel="0" collapsed="false">
      <c r="D7804" s="240" t="n">
        <v>7804</v>
      </c>
    </row>
    <row r="7805" customFormat="false" ht="15.75" hidden="false" customHeight="false" outlineLevel="0" collapsed="false">
      <c r="D7805" s="240" t="n">
        <v>7805</v>
      </c>
    </row>
    <row r="7806" customFormat="false" ht="15.75" hidden="false" customHeight="false" outlineLevel="0" collapsed="false">
      <c r="D7806" s="240" t="n">
        <v>7806</v>
      </c>
    </row>
    <row r="7807" customFormat="false" ht="15.75" hidden="false" customHeight="false" outlineLevel="0" collapsed="false">
      <c r="D7807" s="240" t="n">
        <v>7807</v>
      </c>
    </row>
    <row r="7808" customFormat="false" ht="15.75" hidden="false" customHeight="false" outlineLevel="0" collapsed="false">
      <c r="D7808" s="240" t="n">
        <v>7808</v>
      </c>
    </row>
    <row r="7809" customFormat="false" ht="15.75" hidden="false" customHeight="false" outlineLevel="0" collapsed="false">
      <c r="D7809" s="240" t="n">
        <v>7809</v>
      </c>
    </row>
    <row r="7810" customFormat="false" ht="15.75" hidden="false" customHeight="false" outlineLevel="0" collapsed="false">
      <c r="D7810" s="240" t="n">
        <v>7810</v>
      </c>
    </row>
    <row r="7811" customFormat="false" ht="15.75" hidden="false" customHeight="false" outlineLevel="0" collapsed="false">
      <c r="D7811" s="240" t="n">
        <v>7811</v>
      </c>
    </row>
    <row r="7812" customFormat="false" ht="15.75" hidden="false" customHeight="false" outlineLevel="0" collapsed="false">
      <c r="D7812" s="240" t="n">
        <v>7812</v>
      </c>
    </row>
    <row r="7813" customFormat="false" ht="15.75" hidden="false" customHeight="false" outlineLevel="0" collapsed="false">
      <c r="D7813" s="240" t="n">
        <v>7813</v>
      </c>
    </row>
    <row r="7814" customFormat="false" ht="15.75" hidden="false" customHeight="false" outlineLevel="0" collapsed="false">
      <c r="D7814" s="240" t="n">
        <v>7814</v>
      </c>
    </row>
    <row r="7815" customFormat="false" ht="15.75" hidden="false" customHeight="false" outlineLevel="0" collapsed="false">
      <c r="D7815" s="240" t="n">
        <v>7815</v>
      </c>
    </row>
    <row r="7816" customFormat="false" ht="15.75" hidden="false" customHeight="false" outlineLevel="0" collapsed="false">
      <c r="D7816" s="240" t="n">
        <v>7816</v>
      </c>
    </row>
    <row r="7817" customFormat="false" ht="15.75" hidden="false" customHeight="false" outlineLevel="0" collapsed="false">
      <c r="D7817" s="240" t="n">
        <v>7817</v>
      </c>
    </row>
    <row r="7818" customFormat="false" ht="15.75" hidden="false" customHeight="false" outlineLevel="0" collapsed="false">
      <c r="D7818" s="240" t="n">
        <v>7818</v>
      </c>
    </row>
    <row r="7819" customFormat="false" ht="15.75" hidden="false" customHeight="false" outlineLevel="0" collapsed="false">
      <c r="D7819" s="240" t="n">
        <v>7819</v>
      </c>
    </row>
    <row r="7820" customFormat="false" ht="15.75" hidden="false" customHeight="false" outlineLevel="0" collapsed="false">
      <c r="D7820" s="240" t="n">
        <v>7820</v>
      </c>
    </row>
    <row r="7821" customFormat="false" ht="15.75" hidden="false" customHeight="false" outlineLevel="0" collapsed="false">
      <c r="D7821" s="240" t="n">
        <v>7821</v>
      </c>
    </row>
    <row r="7822" customFormat="false" ht="15.75" hidden="false" customHeight="false" outlineLevel="0" collapsed="false">
      <c r="D7822" s="240" t="n">
        <v>7822</v>
      </c>
    </row>
    <row r="7823" customFormat="false" ht="15.75" hidden="false" customHeight="false" outlineLevel="0" collapsed="false">
      <c r="D7823" s="240" t="n">
        <v>7823</v>
      </c>
    </row>
    <row r="7824" customFormat="false" ht="15.75" hidden="false" customHeight="false" outlineLevel="0" collapsed="false">
      <c r="D7824" s="240" t="n">
        <v>7824</v>
      </c>
    </row>
    <row r="7825" customFormat="false" ht="15.75" hidden="false" customHeight="false" outlineLevel="0" collapsed="false">
      <c r="D7825" s="240" t="n">
        <v>7825</v>
      </c>
    </row>
    <row r="7826" customFormat="false" ht="15.75" hidden="false" customHeight="false" outlineLevel="0" collapsed="false">
      <c r="D7826" s="240" t="n">
        <v>7826</v>
      </c>
    </row>
    <row r="7827" customFormat="false" ht="15.75" hidden="false" customHeight="false" outlineLevel="0" collapsed="false">
      <c r="D7827" s="240" t="n">
        <v>7827</v>
      </c>
    </row>
    <row r="7828" customFormat="false" ht="15.75" hidden="false" customHeight="false" outlineLevel="0" collapsed="false">
      <c r="D7828" s="240" t="n">
        <v>7828</v>
      </c>
    </row>
    <row r="7829" customFormat="false" ht="15.75" hidden="false" customHeight="false" outlineLevel="0" collapsed="false">
      <c r="D7829" s="240" t="n">
        <v>7829</v>
      </c>
    </row>
    <row r="7830" customFormat="false" ht="15.75" hidden="false" customHeight="false" outlineLevel="0" collapsed="false">
      <c r="D7830" s="240" t="n">
        <v>7830</v>
      </c>
    </row>
    <row r="7831" customFormat="false" ht="15.75" hidden="false" customHeight="false" outlineLevel="0" collapsed="false">
      <c r="D7831" s="240" t="n">
        <v>7831</v>
      </c>
    </row>
    <row r="7832" customFormat="false" ht="15.75" hidden="false" customHeight="false" outlineLevel="0" collapsed="false">
      <c r="D7832" s="240" t="n">
        <v>7832</v>
      </c>
    </row>
    <row r="7833" customFormat="false" ht="15.75" hidden="false" customHeight="false" outlineLevel="0" collapsed="false">
      <c r="D7833" s="240" t="n">
        <v>7833</v>
      </c>
    </row>
    <row r="7834" customFormat="false" ht="15.75" hidden="false" customHeight="false" outlineLevel="0" collapsed="false">
      <c r="D7834" s="240" t="n">
        <v>7834</v>
      </c>
    </row>
    <row r="7835" customFormat="false" ht="15.75" hidden="false" customHeight="false" outlineLevel="0" collapsed="false">
      <c r="D7835" s="240" t="n">
        <v>7835</v>
      </c>
    </row>
    <row r="7836" customFormat="false" ht="15.75" hidden="false" customHeight="false" outlineLevel="0" collapsed="false">
      <c r="D7836" s="240" t="n">
        <v>7836</v>
      </c>
    </row>
    <row r="7837" customFormat="false" ht="15.75" hidden="false" customHeight="false" outlineLevel="0" collapsed="false">
      <c r="D7837" s="240" t="n">
        <v>7837</v>
      </c>
    </row>
    <row r="7838" customFormat="false" ht="15.75" hidden="false" customHeight="false" outlineLevel="0" collapsed="false">
      <c r="D7838" s="240" t="n">
        <v>7838</v>
      </c>
    </row>
    <row r="7839" customFormat="false" ht="15.75" hidden="false" customHeight="false" outlineLevel="0" collapsed="false">
      <c r="D7839" s="240" t="n">
        <v>7839</v>
      </c>
    </row>
    <row r="7840" customFormat="false" ht="15.75" hidden="false" customHeight="false" outlineLevel="0" collapsed="false">
      <c r="D7840" s="240" t="n">
        <v>7840</v>
      </c>
    </row>
    <row r="7841" customFormat="false" ht="15.75" hidden="false" customHeight="false" outlineLevel="0" collapsed="false">
      <c r="D7841" s="240" t="n">
        <v>7841</v>
      </c>
    </row>
    <row r="7842" customFormat="false" ht="15.75" hidden="false" customHeight="false" outlineLevel="0" collapsed="false">
      <c r="D7842" s="240" t="n">
        <v>7842</v>
      </c>
    </row>
    <row r="7843" customFormat="false" ht="15.75" hidden="false" customHeight="false" outlineLevel="0" collapsed="false">
      <c r="D7843" s="240" t="n">
        <v>7843</v>
      </c>
    </row>
    <row r="7844" customFormat="false" ht="15.75" hidden="false" customHeight="false" outlineLevel="0" collapsed="false">
      <c r="D7844" s="240" t="n">
        <v>7844</v>
      </c>
    </row>
    <row r="7845" customFormat="false" ht="15.75" hidden="false" customHeight="false" outlineLevel="0" collapsed="false">
      <c r="D7845" s="240" t="n">
        <v>7845</v>
      </c>
    </row>
    <row r="7846" customFormat="false" ht="15.75" hidden="false" customHeight="false" outlineLevel="0" collapsed="false">
      <c r="D7846" s="240" t="n">
        <v>7846</v>
      </c>
    </row>
    <row r="7847" customFormat="false" ht="15.75" hidden="false" customHeight="false" outlineLevel="0" collapsed="false">
      <c r="D7847" s="240" t="n">
        <v>7847</v>
      </c>
    </row>
    <row r="7848" customFormat="false" ht="15.75" hidden="false" customHeight="false" outlineLevel="0" collapsed="false">
      <c r="D7848" s="240" t="n">
        <v>7848</v>
      </c>
    </row>
    <row r="7849" customFormat="false" ht="15.75" hidden="false" customHeight="false" outlineLevel="0" collapsed="false">
      <c r="D7849" s="240" t="n">
        <v>7849</v>
      </c>
    </row>
    <row r="7850" customFormat="false" ht="15.75" hidden="false" customHeight="false" outlineLevel="0" collapsed="false">
      <c r="D7850" s="240" t="n">
        <v>7850</v>
      </c>
    </row>
    <row r="7851" customFormat="false" ht="15.75" hidden="false" customHeight="false" outlineLevel="0" collapsed="false">
      <c r="D7851" s="240" t="n">
        <v>7851</v>
      </c>
    </row>
    <row r="7852" customFormat="false" ht="15.75" hidden="false" customHeight="false" outlineLevel="0" collapsed="false">
      <c r="D7852" s="240" t="n">
        <v>7852</v>
      </c>
    </row>
    <row r="7853" customFormat="false" ht="15.75" hidden="false" customHeight="false" outlineLevel="0" collapsed="false">
      <c r="D7853" s="240" t="n">
        <v>7853</v>
      </c>
    </row>
    <row r="7854" customFormat="false" ht="15.75" hidden="false" customHeight="false" outlineLevel="0" collapsed="false">
      <c r="D7854" s="240" t="n">
        <v>7854</v>
      </c>
    </row>
    <row r="7855" customFormat="false" ht="15.75" hidden="false" customHeight="false" outlineLevel="0" collapsed="false">
      <c r="D7855" s="240" t="n">
        <v>7855</v>
      </c>
    </row>
    <row r="7856" customFormat="false" ht="15.75" hidden="false" customHeight="false" outlineLevel="0" collapsed="false">
      <c r="D7856" s="240" t="n">
        <v>7856</v>
      </c>
    </row>
    <row r="7857" customFormat="false" ht="15.75" hidden="false" customHeight="false" outlineLevel="0" collapsed="false">
      <c r="D7857" s="240" t="n">
        <v>7857</v>
      </c>
    </row>
    <row r="7858" customFormat="false" ht="15.75" hidden="false" customHeight="false" outlineLevel="0" collapsed="false">
      <c r="D7858" s="240" t="n">
        <v>7858</v>
      </c>
    </row>
    <row r="7859" customFormat="false" ht="15.75" hidden="false" customHeight="false" outlineLevel="0" collapsed="false">
      <c r="D7859" s="240" t="n">
        <v>7859</v>
      </c>
    </row>
    <row r="7860" customFormat="false" ht="15.75" hidden="false" customHeight="false" outlineLevel="0" collapsed="false">
      <c r="D7860" s="240" t="n">
        <v>7860</v>
      </c>
    </row>
    <row r="7861" customFormat="false" ht="15.75" hidden="false" customHeight="false" outlineLevel="0" collapsed="false">
      <c r="D7861" s="240" t="n">
        <v>7861</v>
      </c>
    </row>
    <row r="7862" customFormat="false" ht="15.75" hidden="false" customHeight="false" outlineLevel="0" collapsed="false">
      <c r="D7862" s="240" t="n">
        <v>7862</v>
      </c>
    </row>
    <row r="7863" customFormat="false" ht="15.75" hidden="false" customHeight="false" outlineLevel="0" collapsed="false">
      <c r="D7863" s="240" t="n">
        <v>7863</v>
      </c>
    </row>
    <row r="7864" customFormat="false" ht="15.75" hidden="false" customHeight="false" outlineLevel="0" collapsed="false">
      <c r="D7864" s="240" t="n">
        <v>7864</v>
      </c>
    </row>
    <row r="7865" customFormat="false" ht="15.75" hidden="false" customHeight="false" outlineLevel="0" collapsed="false">
      <c r="D7865" s="240" t="n">
        <v>7865</v>
      </c>
    </row>
    <row r="7866" customFormat="false" ht="15.75" hidden="false" customHeight="false" outlineLevel="0" collapsed="false">
      <c r="D7866" s="240" t="n">
        <v>7866</v>
      </c>
    </row>
    <row r="7867" customFormat="false" ht="15.75" hidden="false" customHeight="false" outlineLevel="0" collapsed="false">
      <c r="D7867" s="240" t="n">
        <v>7867</v>
      </c>
    </row>
    <row r="7868" customFormat="false" ht="15.75" hidden="false" customHeight="false" outlineLevel="0" collapsed="false">
      <c r="D7868" s="240" t="n">
        <v>7868</v>
      </c>
    </row>
    <row r="7869" customFormat="false" ht="15.75" hidden="false" customHeight="false" outlineLevel="0" collapsed="false">
      <c r="D7869" s="240" t="n">
        <v>7869</v>
      </c>
    </row>
    <row r="7870" customFormat="false" ht="15.75" hidden="false" customHeight="false" outlineLevel="0" collapsed="false">
      <c r="D7870" s="240" t="n">
        <v>7870</v>
      </c>
    </row>
    <row r="7871" customFormat="false" ht="15.75" hidden="false" customHeight="false" outlineLevel="0" collapsed="false">
      <c r="D7871" s="240" t="n">
        <v>7871</v>
      </c>
    </row>
    <row r="7872" customFormat="false" ht="15.75" hidden="false" customHeight="false" outlineLevel="0" collapsed="false">
      <c r="D7872" s="240" t="n">
        <v>7872</v>
      </c>
    </row>
    <row r="7873" customFormat="false" ht="15.75" hidden="false" customHeight="false" outlineLevel="0" collapsed="false">
      <c r="D7873" s="240" t="n">
        <v>7873</v>
      </c>
    </row>
    <row r="7874" customFormat="false" ht="15.75" hidden="false" customHeight="false" outlineLevel="0" collapsed="false">
      <c r="D7874" s="240" t="n">
        <v>7874</v>
      </c>
    </row>
    <row r="7875" customFormat="false" ht="15.75" hidden="false" customHeight="false" outlineLevel="0" collapsed="false">
      <c r="D7875" s="240" t="n">
        <v>7875</v>
      </c>
    </row>
    <row r="7876" customFormat="false" ht="15.75" hidden="false" customHeight="false" outlineLevel="0" collapsed="false">
      <c r="D7876" s="240" t="n">
        <v>7876</v>
      </c>
    </row>
    <row r="7877" customFormat="false" ht="15.75" hidden="false" customHeight="false" outlineLevel="0" collapsed="false">
      <c r="D7877" s="240" t="n">
        <v>7877</v>
      </c>
    </row>
    <row r="7878" customFormat="false" ht="15.75" hidden="false" customHeight="false" outlineLevel="0" collapsed="false">
      <c r="D7878" s="240" t="n">
        <v>7878</v>
      </c>
    </row>
    <row r="7879" customFormat="false" ht="15.75" hidden="false" customHeight="false" outlineLevel="0" collapsed="false">
      <c r="D7879" s="240" t="n">
        <v>7879</v>
      </c>
    </row>
    <row r="7880" customFormat="false" ht="15.75" hidden="false" customHeight="false" outlineLevel="0" collapsed="false">
      <c r="D7880" s="240" t="n">
        <v>7880</v>
      </c>
    </row>
    <row r="7881" customFormat="false" ht="15.75" hidden="false" customHeight="false" outlineLevel="0" collapsed="false">
      <c r="D7881" s="240" t="n">
        <v>7881</v>
      </c>
    </row>
    <row r="7882" customFormat="false" ht="15.75" hidden="false" customHeight="false" outlineLevel="0" collapsed="false">
      <c r="D7882" s="240" t="n">
        <v>7882</v>
      </c>
    </row>
    <row r="7883" customFormat="false" ht="15.75" hidden="false" customHeight="false" outlineLevel="0" collapsed="false">
      <c r="D7883" s="240" t="n">
        <v>7883</v>
      </c>
    </row>
    <row r="7884" customFormat="false" ht="15.75" hidden="false" customHeight="false" outlineLevel="0" collapsed="false">
      <c r="D7884" s="240" t="n">
        <v>7884</v>
      </c>
    </row>
    <row r="7885" customFormat="false" ht="15.75" hidden="false" customHeight="false" outlineLevel="0" collapsed="false">
      <c r="D7885" s="240" t="n">
        <v>7885</v>
      </c>
    </row>
    <row r="7886" customFormat="false" ht="15.75" hidden="false" customHeight="false" outlineLevel="0" collapsed="false">
      <c r="D7886" s="240" t="n">
        <v>7886</v>
      </c>
    </row>
    <row r="7887" customFormat="false" ht="15.75" hidden="false" customHeight="false" outlineLevel="0" collapsed="false">
      <c r="D7887" s="240" t="n">
        <v>7887</v>
      </c>
    </row>
    <row r="7888" customFormat="false" ht="15.75" hidden="false" customHeight="false" outlineLevel="0" collapsed="false">
      <c r="D7888" s="240" t="n">
        <v>7888</v>
      </c>
    </row>
    <row r="7889" customFormat="false" ht="15.75" hidden="false" customHeight="false" outlineLevel="0" collapsed="false">
      <c r="D7889" s="240" t="n">
        <v>7889</v>
      </c>
    </row>
    <row r="7890" customFormat="false" ht="15.75" hidden="false" customHeight="false" outlineLevel="0" collapsed="false">
      <c r="D7890" s="240" t="n">
        <v>7890</v>
      </c>
    </row>
    <row r="7891" customFormat="false" ht="15.75" hidden="false" customHeight="false" outlineLevel="0" collapsed="false">
      <c r="D7891" s="240" t="n">
        <v>7891</v>
      </c>
    </row>
    <row r="7892" customFormat="false" ht="15.75" hidden="false" customHeight="false" outlineLevel="0" collapsed="false">
      <c r="D7892" s="240" t="n">
        <v>7892</v>
      </c>
    </row>
    <row r="7893" customFormat="false" ht="15.75" hidden="false" customHeight="false" outlineLevel="0" collapsed="false">
      <c r="D7893" s="240" t="n">
        <v>7893</v>
      </c>
    </row>
    <row r="7894" customFormat="false" ht="15.75" hidden="false" customHeight="false" outlineLevel="0" collapsed="false">
      <c r="D7894" s="240" t="n">
        <v>7894</v>
      </c>
    </row>
    <row r="7895" customFormat="false" ht="15.75" hidden="false" customHeight="false" outlineLevel="0" collapsed="false">
      <c r="D7895" s="240" t="n">
        <v>7895</v>
      </c>
    </row>
    <row r="7896" customFormat="false" ht="15.75" hidden="false" customHeight="false" outlineLevel="0" collapsed="false">
      <c r="D7896" s="240" t="n">
        <v>7896</v>
      </c>
    </row>
    <row r="7897" customFormat="false" ht="15.75" hidden="false" customHeight="false" outlineLevel="0" collapsed="false">
      <c r="D7897" s="240" t="n">
        <v>7897</v>
      </c>
    </row>
    <row r="7898" customFormat="false" ht="15.75" hidden="false" customHeight="false" outlineLevel="0" collapsed="false">
      <c r="D7898" s="240" t="n">
        <v>7898</v>
      </c>
    </row>
    <row r="7899" customFormat="false" ht="15.75" hidden="false" customHeight="false" outlineLevel="0" collapsed="false">
      <c r="D7899" s="240" t="n">
        <v>7899</v>
      </c>
    </row>
    <row r="7900" customFormat="false" ht="15.75" hidden="false" customHeight="false" outlineLevel="0" collapsed="false">
      <c r="D7900" s="240" t="n">
        <v>7900</v>
      </c>
    </row>
    <row r="7901" customFormat="false" ht="15.75" hidden="false" customHeight="false" outlineLevel="0" collapsed="false">
      <c r="D7901" s="240" t="n">
        <v>7901</v>
      </c>
    </row>
    <row r="7902" customFormat="false" ht="15.75" hidden="false" customHeight="false" outlineLevel="0" collapsed="false">
      <c r="D7902" s="240" t="n">
        <v>7902</v>
      </c>
    </row>
    <row r="7903" customFormat="false" ht="15.75" hidden="false" customHeight="false" outlineLevel="0" collapsed="false">
      <c r="D7903" s="240" t="n">
        <v>7903</v>
      </c>
    </row>
    <row r="7904" customFormat="false" ht="15.75" hidden="false" customHeight="false" outlineLevel="0" collapsed="false">
      <c r="D7904" s="240" t="n">
        <v>7904</v>
      </c>
    </row>
    <row r="7905" customFormat="false" ht="15.75" hidden="false" customHeight="false" outlineLevel="0" collapsed="false">
      <c r="D7905" s="240" t="n">
        <v>7905</v>
      </c>
    </row>
    <row r="7906" customFormat="false" ht="15.75" hidden="false" customHeight="false" outlineLevel="0" collapsed="false">
      <c r="D7906" s="240" t="n">
        <v>7906</v>
      </c>
    </row>
    <row r="7907" customFormat="false" ht="15.75" hidden="false" customHeight="false" outlineLevel="0" collapsed="false">
      <c r="D7907" s="240" t="n">
        <v>7907</v>
      </c>
    </row>
    <row r="7908" customFormat="false" ht="15.75" hidden="false" customHeight="false" outlineLevel="0" collapsed="false">
      <c r="D7908" s="240" t="n">
        <v>7908</v>
      </c>
    </row>
    <row r="7909" customFormat="false" ht="15.75" hidden="false" customHeight="false" outlineLevel="0" collapsed="false">
      <c r="D7909" s="240" t="n">
        <v>7909</v>
      </c>
    </row>
    <row r="7910" customFormat="false" ht="15.75" hidden="false" customHeight="false" outlineLevel="0" collapsed="false">
      <c r="D7910" s="240" t="n">
        <v>7910</v>
      </c>
    </row>
    <row r="7911" customFormat="false" ht="15.75" hidden="false" customHeight="false" outlineLevel="0" collapsed="false">
      <c r="D7911" s="240" t="n">
        <v>7911</v>
      </c>
    </row>
    <row r="7912" customFormat="false" ht="15.75" hidden="false" customHeight="false" outlineLevel="0" collapsed="false">
      <c r="D7912" s="240" t="n">
        <v>7912</v>
      </c>
    </row>
    <row r="7913" customFormat="false" ht="15.75" hidden="false" customHeight="false" outlineLevel="0" collapsed="false">
      <c r="D7913" s="240" t="n">
        <v>7913</v>
      </c>
    </row>
    <row r="7914" customFormat="false" ht="15.75" hidden="false" customHeight="false" outlineLevel="0" collapsed="false">
      <c r="D7914" s="240" t="n">
        <v>7914</v>
      </c>
    </row>
    <row r="7915" customFormat="false" ht="15.75" hidden="false" customHeight="false" outlineLevel="0" collapsed="false">
      <c r="D7915" s="240" t="n">
        <v>7915</v>
      </c>
    </row>
    <row r="7916" customFormat="false" ht="15.75" hidden="false" customHeight="false" outlineLevel="0" collapsed="false">
      <c r="D7916" s="240" t="n">
        <v>7916</v>
      </c>
    </row>
    <row r="7917" customFormat="false" ht="15.75" hidden="false" customHeight="false" outlineLevel="0" collapsed="false">
      <c r="D7917" s="240" t="n">
        <v>7917</v>
      </c>
    </row>
    <row r="7918" customFormat="false" ht="15.75" hidden="false" customHeight="false" outlineLevel="0" collapsed="false">
      <c r="D7918" s="240" t="n">
        <v>7918</v>
      </c>
    </row>
    <row r="7919" customFormat="false" ht="15.75" hidden="false" customHeight="false" outlineLevel="0" collapsed="false">
      <c r="D7919" s="240" t="n">
        <v>7919</v>
      </c>
    </row>
    <row r="7920" customFormat="false" ht="15.75" hidden="false" customHeight="false" outlineLevel="0" collapsed="false">
      <c r="D7920" s="240" t="n">
        <v>7920</v>
      </c>
    </row>
    <row r="7921" customFormat="false" ht="15.75" hidden="false" customHeight="false" outlineLevel="0" collapsed="false">
      <c r="D7921" s="240" t="n">
        <v>7921</v>
      </c>
    </row>
    <row r="7922" customFormat="false" ht="15.75" hidden="false" customHeight="false" outlineLevel="0" collapsed="false">
      <c r="D7922" s="240" t="n">
        <v>7922</v>
      </c>
    </row>
    <row r="7923" customFormat="false" ht="15.75" hidden="false" customHeight="false" outlineLevel="0" collapsed="false">
      <c r="D7923" s="240" t="n">
        <v>7923</v>
      </c>
    </row>
    <row r="7924" customFormat="false" ht="15.75" hidden="false" customHeight="false" outlineLevel="0" collapsed="false">
      <c r="D7924" s="240" t="n">
        <v>7924</v>
      </c>
    </row>
    <row r="7925" customFormat="false" ht="15.75" hidden="false" customHeight="false" outlineLevel="0" collapsed="false">
      <c r="D7925" s="240" t="n">
        <v>7925</v>
      </c>
    </row>
    <row r="7926" customFormat="false" ht="15.75" hidden="false" customHeight="false" outlineLevel="0" collapsed="false">
      <c r="D7926" s="240" t="n">
        <v>7926</v>
      </c>
    </row>
    <row r="7927" customFormat="false" ht="15.75" hidden="false" customHeight="false" outlineLevel="0" collapsed="false">
      <c r="D7927" s="240" t="n">
        <v>7927</v>
      </c>
    </row>
    <row r="7928" customFormat="false" ht="15.75" hidden="false" customHeight="false" outlineLevel="0" collapsed="false">
      <c r="D7928" s="240" t="n">
        <v>7928</v>
      </c>
    </row>
    <row r="7929" customFormat="false" ht="15.75" hidden="false" customHeight="false" outlineLevel="0" collapsed="false">
      <c r="D7929" s="240" t="n">
        <v>7929</v>
      </c>
    </row>
    <row r="7930" customFormat="false" ht="15.75" hidden="false" customHeight="false" outlineLevel="0" collapsed="false">
      <c r="D7930" s="240" t="n">
        <v>7930</v>
      </c>
    </row>
    <row r="7931" customFormat="false" ht="15.75" hidden="false" customHeight="false" outlineLevel="0" collapsed="false">
      <c r="D7931" s="240" t="n">
        <v>7931</v>
      </c>
    </row>
    <row r="7932" customFormat="false" ht="15.75" hidden="false" customHeight="false" outlineLevel="0" collapsed="false">
      <c r="D7932" s="240" t="n">
        <v>7932</v>
      </c>
    </row>
    <row r="7933" customFormat="false" ht="15.75" hidden="false" customHeight="false" outlineLevel="0" collapsed="false">
      <c r="D7933" s="240" t="n">
        <v>7933</v>
      </c>
    </row>
    <row r="7934" customFormat="false" ht="15.75" hidden="false" customHeight="false" outlineLevel="0" collapsed="false">
      <c r="D7934" s="240" t="n">
        <v>7934</v>
      </c>
    </row>
    <row r="7935" customFormat="false" ht="15.75" hidden="false" customHeight="false" outlineLevel="0" collapsed="false">
      <c r="D7935" s="240" t="n">
        <v>7935</v>
      </c>
    </row>
    <row r="7936" customFormat="false" ht="15.75" hidden="false" customHeight="false" outlineLevel="0" collapsed="false">
      <c r="D7936" s="240" t="n">
        <v>7936</v>
      </c>
    </row>
    <row r="7937" customFormat="false" ht="15.75" hidden="false" customHeight="false" outlineLevel="0" collapsed="false">
      <c r="D7937" s="240" t="n">
        <v>7937</v>
      </c>
    </row>
    <row r="7938" customFormat="false" ht="15.75" hidden="false" customHeight="false" outlineLevel="0" collapsed="false">
      <c r="D7938" s="240" t="n">
        <v>7938</v>
      </c>
    </row>
    <row r="7939" customFormat="false" ht="15.75" hidden="false" customHeight="false" outlineLevel="0" collapsed="false">
      <c r="D7939" s="240" t="n">
        <v>7939</v>
      </c>
    </row>
    <row r="7940" customFormat="false" ht="15.75" hidden="false" customHeight="false" outlineLevel="0" collapsed="false">
      <c r="D7940" s="240" t="n">
        <v>7940</v>
      </c>
    </row>
    <row r="7941" customFormat="false" ht="15.75" hidden="false" customHeight="false" outlineLevel="0" collapsed="false">
      <c r="D7941" s="240" t="n">
        <v>7941</v>
      </c>
    </row>
    <row r="7942" customFormat="false" ht="15.75" hidden="false" customHeight="false" outlineLevel="0" collapsed="false">
      <c r="D7942" s="240" t="n">
        <v>7942</v>
      </c>
    </row>
    <row r="7943" customFormat="false" ht="15.75" hidden="false" customHeight="false" outlineLevel="0" collapsed="false">
      <c r="D7943" s="240" t="n">
        <v>7943</v>
      </c>
    </row>
    <row r="7944" customFormat="false" ht="15.75" hidden="false" customHeight="false" outlineLevel="0" collapsed="false">
      <c r="D7944" s="240" t="n">
        <v>7944</v>
      </c>
    </row>
    <row r="7945" customFormat="false" ht="15.75" hidden="false" customHeight="false" outlineLevel="0" collapsed="false">
      <c r="D7945" s="240" t="n">
        <v>7945</v>
      </c>
    </row>
    <row r="7946" customFormat="false" ht="15.75" hidden="false" customHeight="false" outlineLevel="0" collapsed="false">
      <c r="D7946" s="240" t="n">
        <v>7946</v>
      </c>
    </row>
    <row r="7947" customFormat="false" ht="15.75" hidden="false" customHeight="false" outlineLevel="0" collapsed="false">
      <c r="D7947" s="240" t="n">
        <v>7947</v>
      </c>
    </row>
    <row r="7948" customFormat="false" ht="15.75" hidden="false" customHeight="false" outlineLevel="0" collapsed="false">
      <c r="D7948" s="240" t="n">
        <v>7948</v>
      </c>
    </row>
    <row r="7949" customFormat="false" ht="15.75" hidden="false" customHeight="false" outlineLevel="0" collapsed="false">
      <c r="D7949" s="240" t="n">
        <v>7949</v>
      </c>
    </row>
    <row r="7950" customFormat="false" ht="15.75" hidden="false" customHeight="false" outlineLevel="0" collapsed="false">
      <c r="D7950" s="240" t="n">
        <v>7950</v>
      </c>
    </row>
    <row r="7951" customFormat="false" ht="15.75" hidden="false" customHeight="false" outlineLevel="0" collapsed="false">
      <c r="D7951" s="240" t="n">
        <v>7951</v>
      </c>
    </row>
    <row r="7952" customFormat="false" ht="15.75" hidden="false" customHeight="false" outlineLevel="0" collapsed="false">
      <c r="D7952" s="240" t="n">
        <v>7952</v>
      </c>
    </row>
    <row r="7953" customFormat="false" ht="15.75" hidden="false" customHeight="false" outlineLevel="0" collapsed="false">
      <c r="D7953" s="240" t="n">
        <v>7953</v>
      </c>
    </row>
    <row r="7954" customFormat="false" ht="15.75" hidden="false" customHeight="false" outlineLevel="0" collapsed="false">
      <c r="D7954" s="240" t="n">
        <v>7954</v>
      </c>
    </row>
    <row r="7955" customFormat="false" ht="15.75" hidden="false" customHeight="false" outlineLevel="0" collapsed="false">
      <c r="D7955" s="240" t="n">
        <v>7955</v>
      </c>
    </row>
    <row r="7956" customFormat="false" ht="15.75" hidden="false" customHeight="false" outlineLevel="0" collapsed="false">
      <c r="D7956" s="240" t="n">
        <v>7956</v>
      </c>
    </row>
    <row r="7957" customFormat="false" ht="15.75" hidden="false" customHeight="false" outlineLevel="0" collapsed="false">
      <c r="D7957" s="240" t="n">
        <v>7957</v>
      </c>
    </row>
    <row r="7958" customFormat="false" ht="15.75" hidden="false" customHeight="false" outlineLevel="0" collapsed="false">
      <c r="D7958" s="240" t="n">
        <v>7958</v>
      </c>
    </row>
    <row r="7959" customFormat="false" ht="15.75" hidden="false" customHeight="false" outlineLevel="0" collapsed="false">
      <c r="D7959" s="240" t="n">
        <v>7959</v>
      </c>
    </row>
    <row r="7960" customFormat="false" ht="15.75" hidden="false" customHeight="false" outlineLevel="0" collapsed="false">
      <c r="D7960" s="240" t="n">
        <v>7960</v>
      </c>
    </row>
    <row r="7961" customFormat="false" ht="15.75" hidden="false" customHeight="false" outlineLevel="0" collapsed="false">
      <c r="D7961" s="240" t="n">
        <v>7961</v>
      </c>
    </row>
    <row r="7962" customFormat="false" ht="15.75" hidden="false" customHeight="false" outlineLevel="0" collapsed="false">
      <c r="D7962" s="240" t="n">
        <v>7962</v>
      </c>
    </row>
    <row r="7963" customFormat="false" ht="15.75" hidden="false" customHeight="false" outlineLevel="0" collapsed="false">
      <c r="D7963" s="240" t="n">
        <v>7963</v>
      </c>
    </row>
    <row r="7964" customFormat="false" ht="15.75" hidden="false" customHeight="false" outlineLevel="0" collapsed="false">
      <c r="D7964" s="240" t="n">
        <v>7964</v>
      </c>
    </row>
    <row r="7965" customFormat="false" ht="15.75" hidden="false" customHeight="false" outlineLevel="0" collapsed="false">
      <c r="D7965" s="240" t="n">
        <v>7965</v>
      </c>
    </row>
    <row r="7966" customFormat="false" ht="15.75" hidden="false" customHeight="false" outlineLevel="0" collapsed="false">
      <c r="D7966" s="240" t="n">
        <v>7966</v>
      </c>
    </row>
    <row r="7967" customFormat="false" ht="15.75" hidden="false" customHeight="false" outlineLevel="0" collapsed="false">
      <c r="D7967" s="240" t="n">
        <v>7967</v>
      </c>
    </row>
    <row r="7968" customFormat="false" ht="15.75" hidden="false" customHeight="false" outlineLevel="0" collapsed="false">
      <c r="D7968" s="240" t="n">
        <v>7968</v>
      </c>
    </row>
    <row r="7969" customFormat="false" ht="15.75" hidden="false" customHeight="false" outlineLevel="0" collapsed="false">
      <c r="D7969" s="240" t="n">
        <v>7969</v>
      </c>
    </row>
    <row r="7970" customFormat="false" ht="15.75" hidden="false" customHeight="false" outlineLevel="0" collapsed="false">
      <c r="D7970" s="240" t="n">
        <v>7970</v>
      </c>
    </row>
    <row r="7971" customFormat="false" ht="15.75" hidden="false" customHeight="false" outlineLevel="0" collapsed="false">
      <c r="D7971" s="240" t="n">
        <v>7971</v>
      </c>
    </row>
    <row r="7972" customFormat="false" ht="15.75" hidden="false" customHeight="false" outlineLevel="0" collapsed="false">
      <c r="D7972" s="240" t="n">
        <v>7972</v>
      </c>
    </row>
    <row r="7973" customFormat="false" ht="15.75" hidden="false" customHeight="false" outlineLevel="0" collapsed="false">
      <c r="D7973" s="240" t="n">
        <v>7973</v>
      </c>
    </row>
    <row r="7974" customFormat="false" ht="15.75" hidden="false" customHeight="false" outlineLevel="0" collapsed="false">
      <c r="D7974" s="240" t="n">
        <v>7974</v>
      </c>
    </row>
    <row r="7975" customFormat="false" ht="15.75" hidden="false" customHeight="false" outlineLevel="0" collapsed="false">
      <c r="D7975" s="240" t="n">
        <v>7975</v>
      </c>
    </row>
    <row r="7976" customFormat="false" ht="15.75" hidden="false" customHeight="false" outlineLevel="0" collapsed="false">
      <c r="D7976" s="240" t="n">
        <v>7976</v>
      </c>
    </row>
    <row r="7977" customFormat="false" ht="15.75" hidden="false" customHeight="false" outlineLevel="0" collapsed="false">
      <c r="D7977" s="240" t="n">
        <v>7977</v>
      </c>
    </row>
    <row r="7978" customFormat="false" ht="15.75" hidden="false" customHeight="false" outlineLevel="0" collapsed="false">
      <c r="D7978" s="240" t="n">
        <v>7978</v>
      </c>
    </row>
    <row r="7979" customFormat="false" ht="15.75" hidden="false" customHeight="false" outlineLevel="0" collapsed="false">
      <c r="D7979" s="240" t="n">
        <v>7979</v>
      </c>
    </row>
    <row r="7980" customFormat="false" ht="15.75" hidden="false" customHeight="false" outlineLevel="0" collapsed="false">
      <c r="D7980" s="240" t="n">
        <v>7980</v>
      </c>
    </row>
    <row r="7981" customFormat="false" ht="15.75" hidden="false" customHeight="false" outlineLevel="0" collapsed="false">
      <c r="D7981" s="240" t="n">
        <v>7981</v>
      </c>
    </row>
    <row r="7982" customFormat="false" ht="15.75" hidden="false" customHeight="false" outlineLevel="0" collapsed="false">
      <c r="D7982" s="240" t="n">
        <v>7982</v>
      </c>
    </row>
    <row r="7983" customFormat="false" ht="15.75" hidden="false" customHeight="false" outlineLevel="0" collapsed="false">
      <c r="D7983" s="240" t="n">
        <v>7983</v>
      </c>
    </row>
    <row r="7984" customFormat="false" ht="15.75" hidden="false" customHeight="false" outlineLevel="0" collapsed="false">
      <c r="D7984" s="240" t="n">
        <v>7984</v>
      </c>
    </row>
    <row r="7985" customFormat="false" ht="15.75" hidden="false" customHeight="false" outlineLevel="0" collapsed="false">
      <c r="D7985" s="240" t="n">
        <v>7985</v>
      </c>
    </row>
    <row r="7986" customFormat="false" ht="15.75" hidden="false" customHeight="false" outlineLevel="0" collapsed="false">
      <c r="D7986" s="240" t="n">
        <v>7986</v>
      </c>
    </row>
    <row r="7987" customFormat="false" ht="15.75" hidden="false" customHeight="false" outlineLevel="0" collapsed="false">
      <c r="D7987" s="240" t="n">
        <v>7987</v>
      </c>
    </row>
    <row r="7988" customFormat="false" ht="15.75" hidden="false" customHeight="false" outlineLevel="0" collapsed="false">
      <c r="D7988" s="240" t="n">
        <v>7988</v>
      </c>
    </row>
    <row r="7989" customFormat="false" ht="15.75" hidden="false" customHeight="false" outlineLevel="0" collapsed="false">
      <c r="D7989" s="240" t="n">
        <v>7989</v>
      </c>
    </row>
    <row r="7990" customFormat="false" ht="15.75" hidden="false" customHeight="false" outlineLevel="0" collapsed="false">
      <c r="D7990" s="240" t="n">
        <v>7990</v>
      </c>
    </row>
    <row r="7991" customFormat="false" ht="15.75" hidden="false" customHeight="false" outlineLevel="0" collapsed="false">
      <c r="D7991" s="240" t="n">
        <v>7991</v>
      </c>
    </row>
    <row r="7992" customFormat="false" ht="15.75" hidden="false" customHeight="false" outlineLevel="0" collapsed="false">
      <c r="D7992" s="240" t="n">
        <v>7992</v>
      </c>
    </row>
    <row r="7993" customFormat="false" ht="15.75" hidden="false" customHeight="false" outlineLevel="0" collapsed="false">
      <c r="D7993" s="240" t="n">
        <v>7993</v>
      </c>
    </row>
    <row r="7994" customFormat="false" ht="15.75" hidden="false" customHeight="false" outlineLevel="0" collapsed="false">
      <c r="D7994" s="240" t="n">
        <v>7994</v>
      </c>
    </row>
    <row r="7995" customFormat="false" ht="15.75" hidden="false" customHeight="false" outlineLevel="0" collapsed="false">
      <c r="D7995" s="240" t="n">
        <v>7995</v>
      </c>
    </row>
    <row r="7996" customFormat="false" ht="15.75" hidden="false" customHeight="false" outlineLevel="0" collapsed="false">
      <c r="D7996" s="240" t="n">
        <v>7996</v>
      </c>
    </row>
    <row r="7997" customFormat="false" ht="15.75" hidden="false" customHeight="false" outlineLevel="0" collapsed="false">
      <c r="D7997" s="240" t="n">
        <v>7997</v>
      </c>
    </row>
    <row r="7998" customFormat="false" ht="15.75" hidden="false" customHeight="false" outlineLevel="0" collapsed="false">
      <c r="D7998" s="240" t="n">
        <v>7998</v>
      </c>
    </row>
    <row r="7999" customFormat="false" ht="15.75" hidden="false" customHeight="false" outlineLevel="0" collapsed="false">
      <c r="D7999" s="240" t="n">
        <v>7999</v>
      </c>
    </row>
    <row r="8000" customFormat="false" ht="15.75" hidden="false" customHeight="false" outlineLevel="0" collapsed="false">
      <c r="D8000" s="240" t="n">
        <v>8000</v>
      </c>
    </row>
    <row r="8001" customFormat="false" ht="15.75" hidden="false" customHeight="false" outlineLevel="0" collapsed="false">
      <c r="D8001" s="240" t="n">
        <v>8001</v>
      </c>
    </row>
    <row r="8002" customFormat="false" ht="15.75" hidden="false" customHeight="false" outlineLevel="0" collapsed="false">
      <c r="D8002" s="240" t="n">
        <v>8002</v>
      </c>
    </row>
    <row r="8003" customFormat="false" ht="15.75" hidden="false" customHeight="false" outlineLevel="0" collapsed="false">
      <c r="D8003" s="240" t="n">
        <v>8003</v>
      </c>
    </row>
    <row r="8004" customFormat="false" ht="15.75" hidden="false" customHeight="false" outlineLevel="0" collapsed="false">
      <c r="D8004" s="240" t="n">
        <v>8004</v>
      </c>
    </row>
    <row r="8005" customFormat="false" ht="15.75" hidden="false" customHeight="false" outlineLevel="0" collapsed="false">
      <c r="D8005" s="240" t="n">
        <v>8005</v>
      </c>
    </row>
    <row r="8006" customFormat="false" ht="15.75" hidden="false" customHeight="false" outlineLevel="0" collapsed="false">
      <c r="D8006" s="240" t="n">
        <v>8006</v>
      </c>
    </row>
    <row r="8007" customFormat="false" ht="15.75" hidden="false" customHeight="false" outlineLevel="0" collapsed="false">
      <c r="D8007" s="240" t="n">
        <v>8007</v>
      </c>
    </row>
    <row r="8008" customFormat="false" ht="15.75" hidden="false" customHeight="false" outlineLevel="0" collapsed="false">
      <c r="D8008" s="240" t="n">
        <v>8008</v>
      </c>
    </row>
    <row r="8009" customFormat="false" ht="15.75" hidden="false" customHeight="false" outlineLevel="0" collapsed="false">
      <c r="D8009" s="240" t="n">
        <v>8009</v>
      </c>
    </row>
    <row r="8010" customFormat="false" ht="15.75" hidden="false" customHeight="false" outlineLevel="0" collapsed="false">
      <c r="D8010" s="240" t="n">
        <v>8010</v>
      </c>
    </row>
    <row r="8011" customFormat="false" ht="15.75" hidden="false" customHeight="false" outlineLevel="0" collapsed="false">
      <c r="D8011" s="240" t="n">
        <v>8011</v>
      </c>
    </row>
    <row r="8012" customFormat="false" ht="15.75" hidden="false" customHeight="false" outlineLevel="0" collapsed="false">
      <c r="D8012" s="240" t="n">
        <v>8012</v>
      </c>
    </row>
    <row r="8013" customFormat="false" ht="15.75" hidden="false" customHeight="false" outlineLevel="0" collapsed="false">
      <c r="D8013" s="240" t="n">
        <v>8013</v>
      </c>
    </row>
    <row r="8014" customFormat="false" ht="15.75" hidden="false" customHeight="false" outlineLevel="0" collapsed="false">
      <c r="D8014" s="240" t="n">
        <v>8014</v>
      </c>
    </row>
    <row r="8015" customFormat="false" ht="15.75" hidden="false" customHeight="false" outlineLevel="0" collapsed="false">
      <c r="D8015" s="240" t="n">
        <v>8015</v>
      </c>
    </row>
    <row r="8016" customFormat="false" ht="15.75" hidden="false" customHeight="false" outlineLevel="0" collapsed="false">
      <c r="D8016" s="240" t="n">
        <v>8016</v>
      </c>
    </row>
    <row r="8017" customFormat="false" ht="15.75" hidden="false" customHeight="false" outlineLevel="0" collapsed="false">
      <c r="D8017" s="240" t="n">
        <v>8017</v>
      </c>
    </row>
    <row r="8018" customFormat="false" ht="15.75" hidden="false" customHeight="false" outlineLevel="0" collapsed="false">
      <c r="D8018" s="240" t="n">
        <v>8018</v>
      </c>
    </row>
    <row r="8019" customFormat="false" ht="15.75" hidden="false" customHeight="false" outlineLevel="0" collapsed="false">
      <c r="D8019" s="240" t="n">
        <v>8019</v>
      </c>
    </row>
    <row r="8020" customFormat="false" ht="15.75" hidden="false" customHeight="false" outlineLevel="0" collapsed="false">
      <c r="D8020" s="240" t="n">
        <v>8020</v>
      </c>
    </row>
    <row r="8021" customFormat="false" ht="15.75" hidden="false" customHeight="false" outlineLevel="0" collapsed="false">
      <c r="D8021" s="240" t="n">
        <v>8021</v>
      </c>
    </row>
    <row r="8022" customFormat="false" ht="15.75" hidden="false" customHeight="false" outlineLevel="0" collapsed="false">
      <c r="D8022" s="240" t="n">
        <v>8022</v>
      </c>
    </row>
    <row r="8023" customFormat="false" ht="15.75" hidden="false" customHeight="false" outlineLevel="0" collapsed="false">
      <c r="D8023" s="240" t="n">
        <v>8023</v>
      </c>
    </row>
    <row r="8024" customFormat="false" ht="15.75" hidden="false" customHeight="false" outlineLevel="0" collapsed="false">
      <c r="D8024" s="240" t="n">
        <v>8024</v>
      </c>
    </row>
    <row r="8025" customFormat="false" ht="15.75" hidden="false" customHeight="false" outlineLevel="0" collapsed="false">
      <c r="D8025" s="240" t="n">
        <v>8025</v>
      </c>
    </row>
    <row r="8026" customFormat="false" ht="15.75" hidden="false" customHeight="false" outlineLevel="0" collapsed="false">
      <c r="D8026" s="240" t="n">
        <v>8026</v>
      </c>
    </row>
    <row r="8027" customFormat="false" ht="15.75" hidden="false" customHeight="false" outlineLevel="0" collapsed="false">
      <c r="D8027" s="240" t="n">
        <v>8027</v>
      </c>
    </row>
    <row r="8028" customFormat="false" ht="15.75" hidden="false" customHeight="false" outlineLevel="0" collapsed="false">
      <c r="D8028" s="240" t="n">
        <v>8028</v>
      </c>
    </row>
    <row r="8029" customFormat="false" ht="15.75" hidden="false" customHeight="false" outlineLevel="0" collapsed="false">
      <c r="D8029" s="240" t="n">
        <v>8029</v>
      </c>
    </row>
    <row r="8030" customFormat="false" ht="15.75" hidden="false" customHeight="false" outlineLevel="0" collapsed="false">
      <c r="D8030" s="240" t="n">
        <v>8030</v>
      </c>
    </row>
    <row r="8031" customFormat="false" ht="15.75" hidden="false" customHeight="false" outlineLevel="0" collapsed="false">
      <c r="D8031" s="240" t="n">
        <v>8031</v>
      </c>
    </row>
    <row r="8032" customFormat="false" ht="15.75" hidden="false" customHeight="false" outlineLevel="0" collapsed="false">
      <c r="D8032" s="240" t="n">
        <v>8032</v>
      </c>
    </row>
    <row r="8033" customFormat="false" ht="15.75" hidden="false" customHeight="false" outlineLevel="0" collapsed="false">
      <c r="D8033" s="240" t="n">
        <v>8033</v>
      </c>
    </row>
    <row r="8034" customFormat="false" ht="15.75" hidden="false" customHeight="false" outlineLevel="0" collapsed="false">
      <c r="D8034" s="240" t="n">
        <v>8034</v>
      </c>
    </row>
    <row r="8035" customFormat="false" ht="15.75" hidden="false" customHeight="false" outlineLevel="0" collapsed="false">
      <c r="D8035" s="240" t="n">
        <v>8035</v>
      </c>
    </row>
    <row r="8036" customFormat="false" ht="15.75" hidden="false" customHeight="false" outlineLevel="0" collapsed="false">
      <c r="D8036" s="240" t="n">
        <v>8036</v>
      </c>
    </row>
    <row r="8037" customFormat="false" ht="15.75" hidden="false" customHeight="false" outlineLevel="0" collapsed="false">
      <c r="D8037" s="240" t="n">
        <v>8037</v>
      </c>
    </row>
    <row r="8038" customFormat="false" ht="15.75" hidden="false" customHeight="false" outlineLevel="0" collapsed="false">
      <c r="D8038" s="240" t="n">
        <v>8038</v>
      </c>
    </row>
    <row r="8039" customFormat="false" ht="15.75" hidden="false" customHeight="false" outlineLevel="0" collapsed="false">
      <c r="D8039" s="240" t="n">
        <v>8039</v>
      </c>
    </row>
    <row r="8040" customFormat="false" ht="15.75" hidden="false" customHeight="false" outlineLevel="0" collapsed="false">
      <c r="D8040" s="240" t="n">
        <v>8040</v>
      </c>
    </row>
    <row r="8041" customFormat="false" ht="15.75" hidden="false" customHeight="false" outlineLevel="0" collapsed="false">
      <c r="D8041" s="240" t="n">
        <v>8041</v>
      </c>
    </row>
    <row r="8042" customFormat="false" ht="15.75" hidden="false" customHeight="false" outlineLevel="0" collapsed="false">
      <c r="D8042" s="240" t="n">
        <v>8042</v>
      </c>
    </row>
    <row r="8043" customFormat="false" ht="15.75" hidden="false" customHeight="false" outlineLevel="0" collapsed="false">
      <c r="D8043" s="240" t="n">
        <v>8043</v>
      </c>
    </row>
    <row r="8044" customFormat="false" ht="15.75" hidden="false" customHeight="false" outlineLevel="0" collapsed="false">
      <c r="D8044" s="240" t="n">
        <v>8044</v>
      </c>
    </row>
    <row r="8045" customFormat="false" ht="15.75" hidden="false" customHeight="false" outlineLevel="0" collapsed="false">
      <c r="D8045" s="240" t="n">
        <v>8045</v>
      </c>
    </row>
    <row r="8046" customFormat="false" ht="15.75" hidden="false" customHeight="false" outlineLevel="0" collapsed="false">
      <c r="D8046" s="240" t="n">
        <v>8046</v>
      </c>
    </row>
    <row r="8047" customFormat="false" ht="15.75" hidden="false" customHeight="false" outlineLevel="0" collapsed="false">
      <c r="D8047" s="240" t="n">
        <v>8047</v>
      </c>
    </row>
    <row r="8048" customFormat="false" ht="15.75" hidden="false" customHeight="false" outlineLevel="0" collapsed="false">
      <c r="D8048" s="240" t="n">
        <v>8048</v>
      </c>
    </row>
    <row r="8049" customFormat="false" ht="15.75" hidden="false" customHeight="false" outlineLevel="0" collapsed="false">
      <c r="D8049" s="240" t="n">
        <v>8049</v>
      </c>
    </row>
    <row r="8050" customFormat="false" ht="15.75" hidden="false" customHeight="false" outlineLevel="0" collapsed="false">
      <c r="D8050" s="240" t="n">
        <v>8050</v>
      </c>
    </row>
    <row r="8051" customFormat="false" ht="15.75" hidden="false" customHeight="false" outlineLevel="0" collapsed="false">
      <c r="D8051" s="240" t="n">
        <v>8051</v>
      </c>
    </row>
    <row r="8052" customFormat="false" ht="15.75" hidden="false" customHeight="false" outlineLevel="0" collapsed="false">
      <c r="D8052" s="240" t="n">
        <v>8052</v>
      </c>
    </row>
    <row r="8053" customFormat="false" ht="15.75" hidden="false" customHeight="false" outlineLevel="0" collapsed="false">
      <c r="D8053" s="240" t="n">
        <v>8053</v>
      </c>
    </row>
    <row r="8054" customFormat="false" ht="15.75" hidden="false" customHeight="false" outlineLevel="0" collapsed="false">
      <c r="D8054" s="240" t="n">
        <v>8054</v>
      </c>
    </row>
    <row r="8055" customFormat="false" ht="15.75" hidden="false" customHeight="false" outlineLevel="0" collapsed="false">
      <c r="D8055" s="240" t="n">
        <v>8055</v>
      </c>
    </row>
    <row r="8056" customFormat="false" ht="15.75" hidden="false" customHeight="false" outlineLevel="0" collapsed="false">
      <c r="D8056" s="240" t="n">
        <v>8056</v>
      </c>
    </row>
    <row r="8057" customFormat="false" ht="15.75" hidden="false" customHeight="false" outlineLevel="0" collapsed="false">
      <c r="D8057" s="240" t="n">
        <v>8057</v>
      </c>
    </row>
    <row r="8058" customFormat="false" ht="15.75" hidden="false" customHeight="false" outlineLevel="0" collapsed="false">
      <c r="D8058" s="240" t="n">
        <v>8058</v>
      </c>
    </row>
    <row r="8059" customFormat="false" ht="15.75" hidden="false" customHeight="false" outlineLevel="0" collapsed="false">
      <c r="D8059" s="240" t="n">
        <v>8059</v>
      </c>
    </row>
    <row r="8060" customFormat="false" ht="15.75" hidden="false" customHeight="false" outlineLevel="0" collapsed="false">
      <c r="D8060" s="240" t="n">
        <v>8060</v>
      </c>
    </row>
    <row r="8061" customFormat="false" ht="15.75" hidden="false" customHeight="false" outlineLevel="0" collapsed="false">
      <c r="D8061" s="240" t="n">
        <v>8061</v>
      </c>
    </row>
    <row r="8062" customFormat="false" ht="15.75" hidden="false" customHeight="false" outlineLevel="0" collapsed="false">
      <c r="D8062" s="240" t="n">
        <v>8062</v>
      </c>
    </row>
    <row r="8063" customFormat="false" ht="15.75" hidden="false" customHeight="false" outlineLevel="0" collapsed="false">
      <c r="D8063" s="240" t="n">
        <v>8063</v>
      </c>
    </row>
    <row r="8064" customFormat="false" ht="15.75" hidden="false" customHeight="false" outlineLevel="0" collapsed="false">
      <c r="D8064" s="240" t="n">
        <v>8064</v>
      </c>
    </row>
    <row r="8065" customFormat="false" ht="15.75" hidden="false" customHeight="false" outlineLevel="0" collapsed="false">
      <c r="D8065" s="240" t="n">
        <v>8065</v>
      </c>
    </row>
    <row r="8066" customFormat="false" ht="15.75" hidden="false" customHeight="false" outlineLevel="0" collapsed="false">
      <c r="D8066" s="240" t="n">
        <v>8066</v>
      </c>
    </row>
    <row r="8067" customFormat="false" ht="15.75" hidden="false" customHeight="false" outlineLevel="0" collapsed="false">
      <c r="D8067" s="240" t="n">
        <v>8067</v>
      </c>
    </row>
    <row r="8068" customFormat="false" ht="15.75" hidden="false" customHeight="false" outlineLevel="0" collapsed="false">
      <c r="D8068" s="240" t="n">
        <v>8068</v>
      </c>
    </row>
    <row r="8069" customFormat="false" ht="15.75" hidden="false" customHeight="false" outlineLevel="0" collapsed="false">
      <c r="D8069" s="240" t="n">
        <v>8069</v>
      </c>
    </row>
    <row r="8070" customFormat="false" ht="15.75" hidden="false" customHeight="false" outlineLevel="0" collapsed="false">
      <c r="D8070" s="240" t="n">
        <v>8070</v>
      </c>
    </row>
    <row r="8071" customFormat="false" ht="15.75" hidden="false" customHeight="false" outlineLevel="0" collapsed="false">
      <c r="D8071" s="240" t="n">
        <v>8071</v>
      </c>
    </row>
    <row r="8072" customFormat="false" ht="15.75" hidden="false" customHeight="false" outlineLevel="0" collapsed="false">
      <c r="D8072" s="240" t="n">
        <v>8072</v>
      </c>
    </row>
    <row r="8073" customFormat="false" ht="15.75" hidden="false" customHeight="false" outlineLevel="0" collapsed="false">
      <c r="D8073" s="240" t="n">
        <v>8073</v>
      </c>
    </row>
    <row r="8074" customFormat="false" ht="15.75" hidden="false" customHeight="false" outlineLevel="0" collapsed="false">
      <c r="D8074" s="240" t="n">
        <v>8074</v>
      </c>
    </row>
    <row r="8075" customFormat="false" ht="15.75" hidden="false" customHeight="false" outlineLevel="0" collapsed="false">
      <c r="D8075" s="240" t="n">
        <v>8075</v>
      </c>
    </row>
    <row r="8076" customFormat="false" ht="15.75" hidden="false" customHeight="false" outlineLevel="0" collapsed="false">
      <c r="D8076" s="240" t="n">
        <v>8076</v>
      </c>
    </row>
    <row r="8077" customFormat="false" ht="15.75" hidden="false" customHeight="false" outlineLevel="0" collapsed="false">
      <c r="D8077" s="240" t="n">
        <v>8077</v>
      </c>
    </row>
    <row r="8078" customFormat="false" ht="15.75" hidden="false" customHeight="false" outlineLevel="0" collapsed="false">
      <c r="D8078" s="240" t="n">
        <v>8078</v>
      </c>
    </row>
    <row r="8079" customFormat="false" ht="15.75" hidden="false" customHeight="false" outlineLevel="0" collapsed="false">
      <c r="D8079" s="240" t="n">
        <v>8079</v>
      </c>
    </row>
    <row r="8080" customFormat="false" ht="15.75" hidden="false" customHeight="false" outlineLevel="0" collapsed="false">
      <c r="D8080" s="240" t="n">
        <v>8080</v>
      </c>
    </row>
    <row r="8081" customFormat="false" ht="15.75" hidden="false" customHeight="false" outlineLevel="0" collapsed="false">
      <c r="D8081" s="240" t="n">
        <v>8081</v>
      </c>
    </row>
    <row r="8082" customFormat="false" ht="15.75" hidden="false" customHeight="false" outlineLevel="0" collapsed="false">
      <c r="D8082" s="240" t="n">
        <v>8082</v>
      </c>
    </row>
    <row r="8083" customFormat="false" ht="15.75" hidden="false" customHeight="false" outlineLevel="0" collapsed="false">
      <c r="D8083" s="240" t="n">
        <v>8083</v>
      </c>
    </row>
    <row r="8084" customFormat="false" ht="15.75" hidden="false" customHeight="false" outlineLevel="0" collapsed="false">
      <c r="D8084" s="240" t="n">
        <v>8084</v>
      </c>
    </row>
    <row r="8085" customFormat="false" ht="15.75" hidden="false" customHeight="false" outlineLevel="0" collapsed="false">
      <c r="D8085" s="240" t="n">
        <v>8085</v>
      </c>
    </row>
    <row r="8086" customFormat="false" ht="15.75" hidden="false" customHeight="false" outlineLevel="0" collapsed="false">
      <c r="D8086" s="240" t="n">
        <v>8086</v>
      </c>
    </row>
    <row r="8087" customFormat="false" ht="15.75" hidden="false" customHeight="false" outlineLevel="0" collapsed="false">
      <c r="D8087" s="240" t="n">
        <v>8087</v>
      </c>
    </row>
    <row r="8088" customFormat="false" ht="15.75" hidden="false" customHeight="false" outlineLevel="0" collapsed="false">
      <c r="D8088" s="240" t="n">
        <v>8088</v>
      </c>
    </row>
    <row r="8089" customFormat="false" ht="15.75" hidden="false" customHeight="false" outlineLevel="0" collapsed="false">
      <c r="D8089" s="240" t="n">
        <v>8089</v>
      </c>
    </row>
    <row r="8090" customFormat="false" ht="15.75" hidden="false" customHeight="false" outlineLevel="0" collapsed="false">
      <c r="D8090" s="240" t="n">
        <v>8090</v>
      </c>
    </row>
    <row r="8091" customFormat="false" ht="15.75" hidden="false" customHeight="false" outlineLevel="0" collapsed="false">
      <c r="D8091" s="240" t="n">
        <v>8091</v>
      </c>
    </row>
    <row r="8092" customFormat="false" ht="15.75" hidden="false" customHeight="false" outlineLevel="0" collapsed="false">
      <c r="D8092" s="240" t="n">
        <v>8092</v>
      </c>
    </row>
    <row r="8093" customFormat="false" ht="15.75" hidden="false" customHeight="false" outlineLevel="0" collapsed="false">
      <c r="D8093" s="240" t="n">
        <v>8093</v>
      </c>
    </row>
    <row r="8094" customFormat="false" ht="15.75" hidden="false" customHeight="false" outlineLevel="0" collapsed="false">
      <c r="D8094" s="240" t="n">
        <v>8094</v>
      </c>
    </row>
    <row r="8095" customFormat="false" ht="15.75" hidden="false" customHeight="false" outlineLevel="0" collapsed="false">
      <c r="D8095" s="240" t="n">
        <v>8095</v>
      </c>
    </row>
    <row r="8096" customFormat="false" ht="15.75" hidden="false" customHeight="false" outlineLevel="0" collapsed="false">
      <c r="D8096" s="240" t="n">
        <v>8096</v>
      </c>
    </row>
    <row r="8097" customFormat="false" ht="15.75" hidden="false" customHeight="false" outlineLevel="0" collapsed="false">
      <c r="D8097" s="240" t="n">
        <v>8097</v>
      </c>
    </row>
    <row r="8098" customFormat="false" ht="15.75" hidden="false" customHeight="false" outlineLevel="0" collapsed="false">
      <c r="D8098" s="240" t="n">
        <v>8098</v>
      </c>
    </row>
    <row r="8099" customFormat="false" ht="15.75" hidden="false" customHeight="false" outlineLevel="0" collapsed="false">
      <c r="D8099" s="240" t="n">
        <v>8099</v>
      </c>
    </row>
    <row r="8100" customFormat="false" ht="15.75" hidden="false" customHeight="false" outlineLevel="0" collapsed="false">
      <c r="D8100" s="240" t="n">
        <v>8100</v>
      </c>
    </row>
    <row r="8101" customFormat="false" ht="15.75" hidden="false" customHeight="false" outlineLevel="0" collapsed="false">
      <c r="D8101" s="240" t="n">
        <v>8101</v>
      </c>
    </row>
    <row r="8102" customFormat="false" ht="15.75" hidden="false" customHeight="false" outlineLevel="0" collapsed="false">
      <c r="D8102" s="240" t="n">
        <v>8102</v>
      </c>
    </row>
    <row r="8103" customFormat="false" ht="15.75" hidden="false" customHeight="false" outlineLevel="0" collapsed="false">
      <c r="D8103" s="240" t="n">
        <v>8103</v>
      </c>
    </row>
    <row r="8104" customFormat="false" ht="15.75" hidden="false" customHeight="false" outlineLevel="0" collapsed="false">
      <c r="D8104" s="240" t="n">
        <v>8104</v>
      </c>
    </row>
    <row r="8105" customFormat="false" ht="15.75" hidden="false" customHeight="false" outlineLevel="0" collapsed="false">
      <c r="D8105" s="240" t="n">
        <v>8105</v>
      </c>
    </row>
    <row r="8106" customFormat="false" ht="15.75" hidden="false" customHeight="false" outlineLevel="0" collapsed="false">
      <c r="D8106" s="240" t="n">
        <v>8106</v>
      </c>
    </row>
    <row r="8107" customFormat="false" ht="15.75" hidden="false" customHeight="false" outlineLevel="0" collapsed="false">
      <c r="D8107" s="240" t="n">
        <v>8107</v>
      </c>
    </row>
    <row r="8108" customFormat="false" ht="15.75" hidden="false" customHeight="false" outlineLevel="0" collapsed="false">
      <c r="D8108" s="240" t="n">
        <v>8108</v>
      </c>
    </row>
    <row r="8109" customFormat="false" ht="15.75" hidden="false" customHeight="false" outlineLevel="0" collapsed="false">
      <c r="D8109" s="240" t="n">
        <v>8109</v>
      </c>
    </row>
    <row r="8110" customFormat="false" ht="15.75" hidden="false" customHeight="false" outlineLevel="0" collapsed="false">
      <c r="D8110" s="240" t="n">
        <v>8110</v>
      </c>
    </row>
    <row r="8111" customFormat="false" ht="15.75" hidden="false" customHeight="false" outlineLevel="0" collapsed="false">
      <c r="D8111" s="240" t="n">
        <v>8111</v>
      </c>
    </row>
    <row r="8112" customFormat="false" ht="15.75" hidden="false" customHeight="false" outlineLevel="0" collapsed="false">
      <c r="D8112" s="240" t="n">
        <v>8112</v>
      </c>
    </row>
    <row r="8113" customFormat="false" ht="15.75" hidden="false" customHeight="false" outlineLevel="0" collapsed="false">
      <c r="D8113" s="240" t="n">
        <v>8113</v>
      </c>
    </row>
    <row r="8114" customFormat="false" ht="15.75" hidden="false" customHeight="false" outlineLevel="0" collapsed="false">
      <c r="D8114" s="240" t="n">
        <v>8114</v>
      </c>
    </row>
    <row r="8115" customFormat="false" ht="15.75" hidden="false" customHeight="false" outlineLevel="0" collapsed="false">
      <c r="D8115" s="240" t="n">
        <v>8115</v>
      </c>
    </row>
    <row r="8116" customFormat="false" ht="15.75" hidden="false" customHeight="false" outlineLevel="0" collapsed="false">
      <c r="D8116" s="240" t="n">
        <v>8116</v>
      </c>
    </row>
    <row r="8117" customFormat="false" ht="15.75" hidden="false" customHeight="false" outlineLevel="0" collapsed="false">
      <c r="D8117" s="240" t="n">
        <v>8117</v>
      </c>
    </row>
    <row r="8118" customFormat="false" ht="15.75" hidden="false" customHeight="false" outlineLevel="0" collapsed="false">
      <c r="D8118" s="240" t="n">
        <v>8118</v>
      </c>
    </row>
    <row r="8119" customFormat="false" ht="15.75" hidden="false" customHeight="false" outlineLevel="0" collapsed="false">
      <c r="D8119" s="240" t="n">
        <v>8119</v>
      </c>
    </row>
    <row r="8120" customFormat="false" ht="15.75" hidden="false" customHeight="false" outlineLevel="0" collapsed="false">
      <c r="D8120" s="240" t="n">
        <v>8120</v>
      </c>
    </row>
    <row r="8121" customFormat="false" ht="15.75" hidden="false" customHeight="false" outlineLevel="0" collapsed="false">
      <c r="D8121" s="240" t="n">
        <v>8121</v>
      </c>
    </row>
    <row r="8122" customFormat="false" ht="15.75" hidden="false" customHeight="false" outlineLevel="0" collapsed="false">
      <c r="D8122" s="240" t="n">
        <v>8122</v>
      </c>
    </row>
    <row r="8123" customFormat="false" ht="15.75" hidden="false" customHeight="false" outlineLevel="0" collapsed="false">
      <c r="D8123" s="240" t="n">
        <v>8123</v>
      </c>
    </row>
    <row r="8124" customFormat="false" ht="15.75" hidden="false" customHeight="false" outlineLevel="0" collapsed="false">
      <c r="D8124" s="240" t="n">
        <v>8124</v>
      </c>
    </row>
    <row r="8125" customFormat="false" ht="15.75" hidden="false" customHeight="false" outlineLevel="0" collapsed="false">
      <c r="D8125" s="240" t="n">
        <v>8125</v>
      </c>
    </row>
    <row r="8126" customFormat="false" ht="15.75" hidden="false" customHeight="false" outlineLevel="0" collapsed="false">
      <c r="D8126" s="240" t="n">
        <v>8126</v>
      </c>
    </row>
    <row r="8127" customFormat="false" ht="15.75" hidden="false" customHeight="false" outlineLevel="0" collapsed="false">
      <c r="D8127" s="240" t="n">
        <v>8127</v>
      </c>
    </row>
    <row r="8128" customFormat="false" ht="15.75" hidden="false" customHeight="false" outlineLevel="0" collapsed="false">
      <c r="D8128" s="240" t="n">
        <v>8128</v>
      </c>
    </row>
    <row r="8129" customFormat="false" ht="15.75" hidden="false" customHeight="false" outlineLevel="0" collapsed="false">
      <c r="D8129" s="240" t="n">
        <v>8129</v>
      </c>
    </row>
    <row r="8130" customFormat="false" ht="15.75" hidden="false" customHeight="false" outlineLevel="0" collapsed="false">
      <c r="D8130" s="240" t="n">
        <v>8130</v>
      </c>
    </row>
    <row r="8131" customFormat="false" ht="15.75" hidden="false" customHeight="false" outlineLevel="0" collapsed="false">
      <c r="D8131" s="240" t="n">
        <v>8131</v>
      </c>
    </row>
    <row r="8132" customFormat="false" ht="15.75" hidden="false" customHeight="false" outlineLevel="0" collapsed="false">
      <c r="D8132" s="240" t="n">
        <v>8132</v>
      </c>
    </row>
    <row r="8133" customFormat="false" ht="15.75" hidden="false" customHeight="false" outlineLevel="0" collapsed="false">
      <c r="D8133" s="240" t="n">
        <v>8133</v>
      </c>
    </row>
    <row r="8134" customFormat="false" ht="15.75" hidden="false" customHeight="false" outlineLevel="0" collapsed="false">
      <c r="D8134" s="240" t="n">
        <v>8134</v>
      </c>
    </row>
    <row r="8135" customFormat="false" ht="15.75" hidden="false" customHeight="false" outlineLevel="0" collapsed="false">
      <c r="D8135" s="240" t="n">
        <v>8135</v>
      </c>
    </row>
    <row r="8136" customFormat="false" ht="15.75" hidden="false" customHeight="false" outlineLevel="0" collapsed="false">
      <c r="D8136" s="240" t="n">
        <v>8136</v>
      </c>
    </row>
    <row r="8137" customFormat="false" ht="15.75" hidden="false" customHeight="false" outlineLevel="0" collapsed="false">
      <c r="D8137" s="240" t="n">
        <v>8137</v>
      </c>
    </row>
    <row r="8138" customFormat="false" ht="15.75" hidden="false" customHeight="false" outlineLevel="0" collapsed="false">
      <c r="D8138" s="240" t="n">
        <v>8138</v>
      </c>
    </row>
    <row r="8139" customFormat="false" ht="15.75" hidden="false" customHeight="false" outlineLevel="0" collapsed="false">
      <c r="D8139" s="240" t="n">
        <v>8139</v>
      </c>
    </row>
    <row r="8140" customFormat="false" ht="15.75" hidden="false" customHeight="false" outlineLevel="0" collapsed="false">
      <c r="D8140" s="240" t="n">
        <v>8140</v>
      </c>
    </row>
    <row r="8141" customFormat="false" ht="15.75" hidden="false" customHeight="false" outlineLevel="0" collapsed="false">
      <c r="D8141" s="240" t="n">
        <v>8141</v>
      </c>
    </row>
    <row r="8142" customFormat="false" ht="15.75" hidden="false" customHeight="false" outlineLevel="0" collapsed="false">
      <c r="D8142" s="240" t="n">
        <v>8142</v>
      </c>
    </row>
    <row r="8143" customFormat="false" ht="15.75" hidden="false" customHeight="false" outlineLevel="0" collapsed="false">
      <c r="D8143" s="240" t="n">
        <v>8143</v>
      </c>
    </row>
    <row r="8144" customFormat="false" ht="15.75" hidden="false" customHeight="false" outlineLevel="0" collapsed="false">
      <c r="D8144" s="240" t="n">
        <v>8144</v>
      </c>
    </row>
    <row r="8145" customFormat="false" ht="15.75" hidden="false" customHeight="false" outlineLevel="0" collapsed="false">
      <c r="D8145" s="240" t="n">
        <v>8145</v>
      </c>
    </row>
    <row r="8146" customFormat="false" ht="15.75" hidden="false" customHeight="false" outlineLevel="0" collapsed="false">
      <c r="D8146" s="240" t="n">
        <v>8146</v>
      </c>
    </row>
    <row r="8147" customFormat="false" ht="15.75" hidden="false" customHeight="false" outlineLevel="0" collapsed="false">
      <c r="D8147" s="240" t="n">
        <v>8147</v>
      </c>
    </row>
    <row r="8148" customFormat="false" ht="15.75" hidden="false" customHeight="false" outlineLevel="0" collapsed="false">
      <c r="D8148" s="240" t="n">
        <v>8148</v>
      </c>
    </row>
    <row r="8149" customFormat="false" ht="15.75" hidden="false" customHeight="false" outlineLevel="0" collapsed="false">
      <c r="D8149" s="240" t="n">
        <v>8149</v>
      </c>
    </row>
    <row r="8150" customFormat="false" ht="15.75" hidden="false" customHeight="false" outlineLevel="0" collapsed="false">
      <c r="D8150" s="240" t="n">
        <v>8150</v>
      </c>
    </row>
    <row r="8151" customFormat="false" ht="15.75" hidden="false" customHeight="false" outlineLevel="0" collapsed="false">
      <c r="D8151" s="240" t="n">
        <v>8151</v>
      </c>
    </row>
    <row r="8152" customFormat="false" ht="15.75" hidden="false" customHeight="false" outlineLevel="0" collapsed="false">
      <c r="D8152" s="240" t="n">
        <v>8152</v>
      </c>
    </row>
    <row r="8153" customFormat="false" ht="15.75" hidden="false" customHeight="false" outlineLevel="0" collapsed="false">
      <c r="D8153" s="240" t="n">
        <v>8153</v>
      </c>
    </row>
    <row r="8154" customFormat="false" ht="15.75" hidden="false" customHeight="false" outlineLevel="0" collapsed="false">
      <c r="D8154" s="240" t="n">
        <v>8154</v>
      </c>
    </row>
    <row r="8155" customFormat="false" ht="15.75" hidden="false" customHeight="false" outlineLevel="0" collapsed="false">
      <c r="D8155" s="240" t="n">
        <v>8155</v>
      </c>
    </row>
    <row r="8156" customFormat="false" ht="15.75" hidden="false" customHeight="false" outlineLevel="0" collapsed="false">
      <c r="D8156" s="240" t="n">
        <v>8156</v>
      </c>
    </row>
    <row r="8157" customFormat="false" ht="15.75" hidden="false" customHeight="false" outlineLevel="0" collapsed="false">
      <c r="D8157" s="240" t="n">
        <v>8157</v>
      </c>
    </row>
    <row r="8158" customFormat="false" ht="15.75" hidden="false" customHeight="false" outlineLevel="0" collapsed="false">
      <c r="D8158" s="240" t="n">
        <v>8158</v>
      </c>
    </row>
    <row r="8159" customFormat="false" ht="15.75" hidden="false" customHeight="false" outlineLevel="0" collapsed="false">
      <c r="D8159" s="240" t="n">
        <v>8159</v>
      </c>
    </row>
    <row r="8160" customFormat="false" ht="15.75" hidden="false" customHeight="false" outlineLevel="0" collapsed="false">
      <c r="D8160" s="240" t="n">
        <v>8160</v>
      </c>
    </row>
    <row r="8161" customFormat="false" ht="15.75" hidden="false" customHeight="false" outlineLevel="0" collapsed="false">
      <c r="D8161" s="240" t="n">
        <v>8161</v>
      </c>
    </row>
    <row r="8162" customFormat="false" ht="15.75" hidden="false" customHeight="false" outlineLevel="0" collapsed="false">
      <c r="D8162" s="240" t="n">
        <v>8162</v>
      </c>
    </row>
    <row r="8163" customFormat="false" ht="15.75" hidden="false" customHeight="false" outlineLevel="0" collapsed="false">
      <c r="D8163" s="240" t="n">
        <v>8163</v>
      </c>
    </row>
    <row r="8164" customFormat="false" ht="15.75" hidden="false" customHeight="false" outlineLevel="0" collapsed="false">
      <c r="D8164" s="240" t="n">
        <v>8164</v>
      </c>
    </row>
    <row r="8165" customFormat="false" ht="15.75" hidden="false" customHeight="false" outlineLevel="0" collapsed="false">
      <c r="D8165" s="240" t="n">
        <v>8165</v>
      </c>
    </row>
    <row r="8166" customFormat="false" ht="15.75" hidden="false" customHeight="false" outlineLevel="0" collapsed="false">
      <c r="D8166" s="240" t="n">
        <v>8166</v>
      </c>
    </row>
    <row r="8167" customFormat="false" ht="15.75" hidden="false" customHeight="false" outlineLevel="0" collapsed="false">
      <c r="D8167" s="240" t="n">
        <v>8167</v>
      </c>
    </row>
    <row r="8168" customFormat="false" ht="15.75" hidden="false" customHeight="false" outlineLevel="0" collapsed="false">
      <c r="D8168" s="240" t="n">
        <v>8168</v>
      </c>
    </row>
    <row r="8169" customFormat="false" ht="15.75" hidden="false" customHeight="false" outlineLevel="0" collapsed="false">
      <c r="D8169" s="240" t="n">
        <v>8169</v>
      </c>
    </row>
    <row r="8170" customFormat="false" ht="15.75" hidden="false" customHeight="false" outlineLevel="0" collapsed="false">
      <c r="D8170" s="240" t="n">
        <v>8170</v>
      </c>
    </row>
    <row r="8171" customFormat="false" ht="15.75" hidden="false" customHeight="false" outlineLevel="0" collapsed="false">
      <c r="D8171" s="240" t="n">
        <v>8171</v>
      </c>
    </row>
    <row r="8172" customFormat="false" ht="15.75" hidden="false" customHeight="false" outlineLevel="0" collapsed="false">
      <c r="D8172" s="240" t="n">
        <v>8172</v>
      </c>
    </row>
    <row r="8173" customFormat="false" ht="15.75" hidden="false" customHeight="false" outlineLevel="0" collapsed="false">
      <c r="D8173" s="240" t="n">
        <v>8173</v>
      </c>
    </row>
    <row r="8174" customFormat="false" ht="15.75" hidden="false" customHeight="false" outlineLevel="0" collapsed="false">
      <c r="D8174" s="240" t="n">
        <v>8174</v>
      </c>
    </row>
    <row r="8175" customFormat="false" ht="15.75" hidden="false" customHeight="false" outlineLevel="0" collapsed="false">
      <c r="D8175" s="240" t="n">
        <v>8175</v>
      </c>
    </row>
    <row r="8176" customFormat="false" ht="15.75" hidden="false" customHeight="false" outlineLevel="0" collapsed="false">
      <c r="D8176" s="240" t="n">
        <v>8176</v>
      </c>
    </row>
    <row r="8177" customFormat="false" ht="15.75" hidden="false" customHeight="false" outlineLevel="0" collapsed="false">
      <c r="D8177" s="240" t="n">
        <v>8177</v>
      </c>
    </row>
    <row r="8178" customFormat="false" ht="15.75" hidden="false" customHeight="false" outlineLevel="0" collapsed="false">
      <c r="D8178" s="240" t="n">
        <v>8178</v>
      </c>
    </row>
    <row r="8179" customFormat="false" ht="15.75" hidden="false" customHeight="false" outlineLevel="0" collapsed="false">
      <c r="D8179" s="240" t="n">
        <v>8179</v>
      </c>
    </row>
    <row r="8180" customFormat="false" ht="15.75" hidden="false" customHeight="false" outlineLevel="0" collapsed="false">
      <c r="D8180" s="240" t="n">
        <v>8180</v>
      </c>
    </row>
    <row r="8181" customFormat="false" ht="15.75" hidden="false" customHeight="false" outlineLevel="0" collapsed="false">
      <c r="D8181" s="240" t="n">
        <v>8181</v>
      </c>
    </row>
    <row r="8182" customFormat="false" ht="15.75" hidden="false" customHeight="false" outlineLevel="0" collapsed="false">
      <c r="D8182" s="240" t="n">
        <v>8182</v>
      </c>
    </row>
    <row r="8183" customFormat="false" ht="15.75" hidden="false" customHeight="false" outlineLevel="0" collapsed="false">
      <c r="D8183" s="240" t="n">
        <v>8183</v>
      </c>
    </row>
    <row r="8184" customFormat="false" ht="15.75" hidden="false" customHeight="false" outlineLevel="0" collapsed="false">
      <c r="D8184" s="240" t="n">
        <v>8184</v>
      </c>
    </row>
    <row r="8185" customFormat="false" ht="15.75" hidden="false" customHeight="false" outlineLevel="0" collapsed="false">
      <c r="D8185" s="240" t="n">
        <v>8185</v>
      </c>
    </row>
    <row r="8186" customFormat="false" ht="15.75" hidden="false" customHeight="false" outlineLevel="0" collapsed="false">
      <c r="D8186" s="240" t="n">
        <v>8186</v>
      </c>
    </row>
    <row r="8187" customFormat="false" ht="15.75" hidden="false" customHeight="false" outlineLevel="0" collapsed="false">
      <c r="D8187" s="240" t="n">
        <v>8187</v>
      </c>
    </row>
    <row r="8188" customFormat="false" ht="15.75" hidden="false" customHeight="false" outlineLevel="0" collapsed="false">
      <c r="D8188" s="240" t="n">
        <v>8188</v>
      </c>
    </row>
    <row r="8189" customFormat="false" ht="15.75" hidden="false" customHeight="false" outlineLevel="0" collapsed="false">
      <c r="D8189" s="240" t="n">
        <v>8189</v>
      </c>
    </row>
    <row r="8190" customFormat="false" ht="15.75" hidden="false" customHeight="false" outlineLevel="0" collapsed="false">
      <c r="D8190" s="240" t="n">
        <v>8190</v>
      </c>
    </row>
    <row r="8191" customFormat="false" ht="15.75" hidden="false" customHeight="false" outlineLevel="0" collapsed="false">
      <c r="D8191" s="240" t="n">
        <v>8191</v>
      </c>
    </row>
    <row r="8192" customFormat="false" ht="15.75" hidden="false" customHeight="false" outlineLevel="0" collapsed="false">
      <c r="D8192" s="240" t="n">
        <v>8192</v>
      </c>
    </row>
    <row r="8193" customFormat="false" ht="15.75" hidden="false" customHeight="false" outlineLevel="0" collapsed="false">
      <c r="D8193" s="240" t="n">
        <v>8193</v>
      </c>
    </row>
    <row r="8194" customFormat="false" ht="15.75" hidden="false" customHeight="false" outlineLevel="0" collapsed="false">
      <c r="D8194" s="240" t="n">
        <v>8194</v>
      </c>
    </row>
    <row r="8195" customFormat="false" ht="15.75" hidden="false" customHeight="false" outlineLevel="0" collapsed="false">
      <c r="D8195" s="240" t="n">
        <v>8195</v>
      </c>
    </row>
    <row r="8196" customFormat="false" ht="15.75" hidden="false" customHeight="false" outlineLevel="0" collapsed="false">
      <c r="D8196" s="240" t="n">
        <v>8196</v>
      </c>
    </row>
    <row r="8197" customFormat="false" ht="15.75" hidden="false" customHeight="false" outlineLevel="0" collapsed="false">
      <c r="D8197" s="240" t="n">
        <v>8197</v>
      </c>
    </row>
    <row r="8198" customFormat="false" ht="15.75" hidden="false" customHeight="false" outlineLevel="0" collapsed="false">
      <c r="D8198" s="240" t="n">
        <v>8198</v>
      </c>
    </row>
    <row r="8199" customFormat="false" ht="15.75" hidden="false" customHeight="false" outlineLevel="0" collapsed="false">
      <c r="D8199" s="240" t="n">
        <v>8199</v>
      </c>
    </row>
    <row r="8200" customFormat="false" ht="15.75" hidden="false" customHeight="false" outlineLevel="0" collapsed="false">
      <c r="D8200" s="240" t="n">
        <v>8200</v>
      </c>
    </row>
    <row r="8201" customFormat="false" ht="15.75" hidden="false" customHeight="false" outlineLevel="0" collapsed="false">
      <c r="D8201" s="240" t="n">
        <v>8201</v>
      </c>
    </row>
    <row r="8202" customFormat="false" ht="15.75" hidden="false" customHeight="false" outlineLevel="0" collapsed="false">
      <c r="D8202" s="240" t="n">
        <v>8202</v>
      </c>
    </row>
    <row r="8203" customFormat="false" ht="15.75" hidden="false" customHeight="false" outlineLevel="0" collapsed="false">
      <c r="D8203" s="240" t="n">
        <v>8203</v>
      </c>
    </row>
    <row r="8204" customFormat="false" ht="15.75" hidden="false" customHeight="false" outlineLevel="0" collapsed="false">
      <c r="D8204" s="240" t="n">
        <v>8204</v>
      </c>
    </row>
    <row r="8205" customFormat="false" ht="15.75" hidden="false" customHeight="false" outlineLevel="0" collapsed="false">
      <c r="D8205" s="240" t="n">
        <v>8205</v>
      </c>
    </row>
    <row r="8206" customFormat="false" ht="15.75" hidden="false" customHeight="false" outlineLevel="0" collapsed="false">
      <c r="D8206" s="240" t="n">
        <v>8206</v>
      </c>
    </row>
    <row r="8207" customFormat="false" ht="15.75" hidden="false" customHeight="false" outlineLevel="0" collapsed="false">
      <c r="D8207" s="240" t="n">
        <v>8207</v>
      </c>
    </row>
    <row r="8208" customFormat="false" ht="15.75" hidden="false" customHeight="false" outlineLevel="0" collapsed="false">
      <c r="D8208" s="240" t="n">
        <v>8208</v>
      </c>
    </row>
    <row r="8209" customFormat="false" ht="15.75" hidden="false" customHeight="false" outlineLevel="0" collapsed="false">
      <c r="D8209" s="240" t="n">
        <v>8209</v>
      </c>
    </row>
    <row r="8210" customFormat="false" ht="15.75" hidden="false" customHeight="false" outlineLevel="0" collapsed="false">
      <c r="D8210" s="240" t="n">
        <v>8210</v>
      </c>
    </row>
    <row r="8211" customFormat="false" ht="15.75" hidden="false" customHeight="false" outlineLevel="0" collapsed="false">
      <c r="D8211" s="240" t="n">
        <v>8211</v>
      </c>
    </row>
    <row r="8212" customFormat="false" ht="15.75" hidden="false" customHeight="false" outlineLevel="0" collapsed="false">
      <c r="D8212" s="240" t="n">
        <v>8212</v>
      </c>
    </row>
    <row r="8213" customFormat="false" ht="15.75" hidden="false" customHeight="false" outlineLevel="0" collapsed="false">
      <c r="D8213" s="240" t="n">
        <v>8213</v>
      </c>
    </row>
    <row r="8214" customFormat="false" ht="15.75" hidden="false" customHeight="false" outlineLevel="0" collapsed="false">
      <c r="D8214" s="240" t="n">
        <v>8214</v>
      </c>
    </row>
    <row r="8215" customFormat="false" ht="15.75" hidden="false" customHeight="false" outlineLevel="0" collapsed="false">
      <c r="D8215" s="240" t="n">
        <v>8215</v>
      </c>
    </row>
    <row r="8216" customFormat="false" ht="15.75" hidden="false" customHeight="false" outlineLevel="0" collapsed="false">
      <c r="D8216" s="240" t="n">
        <v>8216</v>
      </c>
    </row>
    <row r="8217" customFormat="false" ht="15.75" hidden="false" customHeight="false" outlineLevel="0" collapsed="false">
      <c r="D8217" s="240" t="n">
        <v>8217</v>
      </c>
    </row>
    <row r="8218" customFormat="false" ht="15.75" hidden="false" customHeight="false" outlineLevel="0" collapsed="false">
      <c r="D8218" s="240" t="n">
        <v>8218</v>
      </c>
    </row>
    <row r="8219" customFormat="false" ht="15.75" hidden="false" customHeight="false" outlineLevel="0" collapsed="false">
      <c r="D8219" s="240" t="n">
        <v>8219</v>
      </c>
    </row>
    <row r="8220" customFormat="false" ht="15.75" hidden="false" customHeight="false" outlineLevel="0" collapsed="false">
      <c r="D8220" s="240" t="n">
        <v>8220</v>
      </c>
    </row>
    <row r="8221" customFormat="false" ht="15.75" hidden="false" customHeight="false" outlineLevel="0" collapsed="false">
      <c r="D8221" s="240" t="n">
        <v>8221</v>
      </c>
    </row>
    <row r="8222" customFormat="false" ht="15.75" hidden="false" customHeight="false" outlineLevel="0" collapsed="false">
      <c r="D8222" s="240" t="n">
        <v>8222</v>
      </c>
    </row>
    <row r="8223" customFormat="false" ht="15.75" hidden="false" customHeight="false" outlineLevel="0" collapsed="false">
      <c r="D8223" s="240" t="n">
        <v>8223</v>
      </c>
    </row>
    <row r="8224" customFormat="false" ht="15.75" hidden="false" customHeight="false" outlineLevel="0" collapsed="false">
      <c r="D8224" s="240" t="n">
        <v>8224</v>
      </c>
    </row>
    <row r="8225" customFormat="false" ht="15.75" hidden="false" customHeight="false" outlineLevel="0" collapsed="false">
      <c r="D8225" s="240" t="n">
        <v>8225</v>
      </c>
    </row>
    <row r="8226" customFormat="false" ht="15.75" hidden="false" customHeight="false" outlineLevel="0" collapsed="false">
      <c r="D8226" s="240" t="n">
        <v>8226</v>
      </c>
    </row>
    <row r="8227" customFormat="false" ht="15.75" hidden="false" customHeight="false" outlineLevel="0" collapsed="false">
      <c r="D8227" s="240" t="n">
        <v>8227</v>
      </c>
    </row>
    <row r="8228" customFormat="false" ht="15.75" hidden="false" customHeight="false" outlineLevel="0" collapsed="false">
      <c r="D8228" s="240" t="n">
        <v>8228</v>
      </c>
    </row>
    <row r="8229" customFormat="false" ht="15.75" hidden="false" customHeight="false" outlineLevel="0" collapsed="false">
      <c r="D8229" s="240" t="n">
        <v>8229</v>
      </c>
    </row>
    <row r="8230" customFormat="false" ht="15.75" hidden="false" customHeight="false" outlineLevel="0" collapsed="false">
      <c r="D8230" s="240" t="n">
        <v>8230</v>
      </c>
    </row>
    <row r="8231" customFormat="false" ht="15.75" hidden="false" customHeight="false" outlineLevel="0" collapsed="false">
      <c r="D8231" s="240" t="n">
        <v>8231</v>
      </c>
    </row>
    <row r="8232" customFormat="false" ht="15.75" hidden="false" customHeight="false" outlineLevel="0" collapsed="false">
      <c r="D8232" s="240" t="n">
        <v>8232</v>
      </c>
    </row>
    <row r="8233" customFormat="false" ht="15.75" hidden="false" customHeight="false" outlineLevel="0" collapsed="false">
      <c r="D8233" s="240" t="n">
        <v>8233</v>
      </c>
    </row>
    <row r="8234" customFormat="false" ht="15.75" hidden="false" customHeight="false" outlineLevel="0" collapsed="false">
      <c r="D8234" s="240" t="n">
        <v>8234</v>
      </c>
    </row>
    <row r="8235" customFormat="false" ht="15.75" hidden="false" customHeight="false" outlineLevel="0" collapsed="false">
      <c r="D8235" s="240" t="n">
        <v>8235</v>
      </c>
    </row>
    <row r="8236" customFormat="false" ht="15.75" hidden="false" customHeight="false" outlineLevel="0" collapsed="false">
      <c r="D8236" s="240" t="n">
        <v>8236</v>
      </c>
    </row>
    <row r="8237" customFormat="false" ht="15.75" hidden="false" customHeight="false" outlineLevel="0" collapsed="false">
      <c r="D8237" s="240" t="n">
        <v>8237</v>
      </c>
    </row>
    <row r="8238" customFormat="false" ht="15.75" hidden="false" customHeight="false" outlineLevel="0" collapsed="false">
      <c r="D8238" s="240" t="n">
        <v>8238</v>
      </c>
    </row>
    <row r="8239" customFormat="false" ht="15.75" hidden="false" customHeight="false" outlineLevel="0" collapsed="false">
      <c r="D8239" s="240" t="n">
        <v>8239</v>
      </c>
    </row>
    <row r="8240" customFormat="false" ht="15.75" hidden="false" customHeight="false" outlineLevel="0" collapsed="false">
      <c r="D8240" s="240" t="n">
        <v>8240</v>
      </c>
    </row>
    <row r="8241" customFormat="false" ht="15.75" hidden="false" customHeight="false" outlineLevel="0" collapsed="false">
      <c r="D8241" s="240" t="n">
        <v>8241</v>
      </c>
    </row>
    <row r="8242" customFormat="false" ht="15.75" hidden="false" customHeight="false" outlineLevel="0" collapsed="false">
      <c r="D8242" s="240" t="n">
        <v>8242</v>
      </c>
    </row>
    <row r="8243" customFormat="false" ht="15.75" hidden="false" customHeight="false" outlineLevel="0" collapsed="false">
      <c r="D8243" s="240" t="n">
        <v>8243</v>
      </c>
    </row>
    <row r="8244" customFormat="false" ht="15.75" hidden="false" customHeight="false" outlineLevel="0" collapsed="false">
      <c r="D8244" s="240" t="n">
        <v>8244</v>
      </c>
    </row>
    <row r="8245" customFormat="false" ht="15.75" hidden="false" customHeight="false" outlineLevel="0" collapsed="false">
      <c r="D8245" s="240" t="n">
        <v>8245</v>
      </c>
    </row>
    <row r="8246" customFormat="false" ht="15.75" hidden="false" customHeight="false" outlineLevel="0" collapsed="false">
      <c r="D8246" s="240" t="n">
        <v>8246</v>
      </c>
    </row>
    <row r="8247" customFormat="false" ht="15.75" hidden="false" customHeight="false" outlineLevel="0" collapsed="false">
      <c r="D8247" s="240" t="n">
        <v>8247</v>
      </c>
    </row>
    <row r="8248" customFormat="false" ht="15.75" hidden="false" customHeight="false" outlineLevel="0" collapsed="false">
      <c r="D8248" s="240" t="n">
        <v>8248</v>
      </c>
    </row>
    <row r="8249" customFormat="false" ht="15.75" hidden="false" customHeight="false" outlineLevel="0" collapsed="false">
      <c r="D8249" s="240" t="n">
        <v>8249</v>
      </c>
    </row>
    <row r="8250" customFormat="false" ht="15.75" hidden="false" customHeight="false" outlineLevel="0" collapsed="false">
      <c r="D8250" s="240" t="n">
        <v>8250</v>
      </c>
    </row>
    <row r="8251" customFormat="false" ht="15.75" hidden="false" customHeight="false" outlineLevel="0" collapsed="false">
      <c r="D8251" s="240" t="n">
        <v>8251</v>
      </c>
    </row>
    <row r="8252" customFormat="false" ht="15.75" hidden="false" customHeight="false" outlineLevel="0" collapsed="false">
      <c r="D8252" s="240" t="n">
        <v>8252</v>
      </c>
    </row>
    <row r="8253" customFormat="false" ht="15.75" hidden="false" customHeight="false" outlineLevel="0" collapsed="false">
      <c r="D8253" s="240" t="n">
        <v>8253</v>
      </c>
    </row>
    <row r="8254" customFormat="false" ht="15.75" hidden="false" customHeight="false" outlineLevel="0" collapsed="false">
      <c r="D8254" s="240" t="n">
        <v>8254</v>
      </c>
    </row>
    <row r="8255" customFormat="false" ht="15.75" hidden="false" customHeight="false" outlineLevel="0" collapsed="false">
      <c r="D8255" s="240" t="n">
        <v>8255</v>
      </c>
    </row>
    <row r="8256" customFormat="false" ht="15.75" hidden="false" customHeight="false" outlineLevel="0" collapsed="false">
      <c r="D8256" s="240" t="n">
        <v>8256</v>
      </c>
    </row>
    <row r="8257" customFormat="false" ht="15.75" hidden="false" customHeight="false" outlineLevel="0" collapsed="false">
      <c r="D8257" s="240" t="n">
        <v>8257</v>
      </c>
    </row>
    <row r="8258" customFormat="false" ht="15.75" hidden="false" customHeight="false" outlineLevel="0" collapsed="false">
      <c r="D8258" s="240" t="n">
        <v>8258</v>
      </c>
    </row>
    <row r="8259" customFormat="false" ht="15.75" hidden="false" customHeight="false" outlineLevel="0" collapsed="false">
      <c r="D8259" s="240" t="n">
        <v>8259</v>
      </c>
    </row>
    <row r="8260" customFormat="false" ht="15.75" hidden="false" customHeight="false" outlineLevel="0" collapsed="false">
      <c r="D8260" s="240" t="n">
        <v>8260</v>
      </c>
    </row>
    <row r="8261" customFormat="false" ht="15.75" hidden="false" customHeight="false" outlineLevel="0" collapsed="false">
      <c r="D8261" s="240" t="n">
        <v>8261</v>
      </c>
    </row>
    <row r="8262" customFormat="false" ht="15.75" hidden="false" customHeight="false" outlineLevel="0" collapsed="false">
      <c r="D8262" s="240" t="n">
        <v>8262</v>
      </c>
    </row>
    <row r="8263" customFormat="false" ht="15.75" hidden="false" customHeight="false" outlineLevel="0" collapsed="false">
      <c r="D8263" s="240" t="n">
        <v>8263</v>
      </c>
    </row>
    <row r="8264" customFormat="false" ht="15.75" hidden="false" customHeight="false" outlineLevel="0" collapsed="false">
      <c r="D8264" s="240" t="n">
        <v>8264</v>
      </c>
    </row>
    <row r="8265" customFormat="false" ht="15.75" hidden="false" customHeight="false" outlineLevel="0" collapsed="false">
      <c r="D8265" s="240" t="n">
        <v>8265</v>
      </c>
    </row>
    <row r="8266" customFormat="false" ht="15.75" hidden="false" customHeight="false" outlineLevel="0" collapsed="false">
      <c r="D8266" s="240" t="n">
        <v>8266</v>
      </c>
    </row>
    <row r="8267" customFormat="false" ht="15.75" hidden="false" customHeight="false" outlineLevel="0" collapsed="false">
      <c r="D8267" s="240" t="n">
        <v>8267</v>
      </c>
    </row>
    <row r="8268" customFormat="false" ht="15.75" hidden="false" customHeight="false" outlineLevel="0" collapsed="false">
      <c r="D8268" s="240" t="n">
        <v>8268</v>
      </c>
    </row>
    <row r="8269" customFormat="false" ht="15.75" hidden="false" customHeight="false" outlineLevel="0" collapsed="false">
      <c r="D8269" s="240" t="n">
        <v>8269</v>
      </c>
    </row>
    <row r="8270" customFormat="false" ht="15.75" hidden="false" customHeight="false" outlineLevel="0" collapsed="false">
      <c r="D8270" s="240" t="n">
        <v>8270</v>
      </c>
    </row>
    <row r="8271" customFormat="false" ht="15.75" hidden="false" customHeight="false" outlineLevel="0" collapsed="false">
      <c r="D8271" s="240" t="n">
        <v>8271</v>
      </c>
    </row>
    <row r="8272" customFormat="false" ht="15.75" hidden="false" customHeight="false" outlineLevel="0" collapsed="false">
      <c r="D8272" s="240" t="n">
        <v>8272</v>
      </c>
    </row>
    <row r="8273" customFormat="false" ht="15.75" hidden="false" customHeight="false" outlineLevel="0" collapsed="false">
      <c r="D8273" s="240" t="n">
        <v>8273</v>
      </c>
    </row>
    <row r="8274" customFormat="false" ht="15.75" hidden="false" customHeight="false" outlineLevel="0" collapsed="false">
      <c r="D8274" s="240" t="n">
        <v>8274</v>
      </c>
    </row>
    <row r="8275" customFormat="false" ht="15.75" hidden="false" customHeight="false" outlineLevel="0" collapsed="false">
      <c r="D8275" s="240" t="n">
        <v>8275</v>
      </c>
    </row>
    <row r="8276" customFormat="false" ht="15.75" hidden="false" customHeight="false" outlineLevel="0" collapsed="false">
      <c r="D8276" s="240" t="n">
        <v>8276</v>
      </c>
    </row>
    <row r="8277" customFormat="false" ht="15.75" hidden="false" customHeight="false" outlineLevel="0" collapsed="false">
      <c r="D8277" s="240" t="n">
        <v>8277</v>
      </c>
    </row>
    <row r="8278" customFormat="false" ht="15.75" hidden="false" customHeight="false" outlineLevel="0" collapsed="false">
      <c r="D8278" s="240" t="n">
        <v>8278</v>
      </c>
    </row>
    <row r="8279" customFormat="false" ht="15.75" hidden="false" customHeight="false" outlineLevel="0" collapsed="false">
      <c r="D8279" s="240" t="n">
        <v>8279</v>
      </c>
    </row>
    <row r="8280" customFormat="false" ht="15.75" hidden="false" customHeight="false" outlineLevel="0" collapsed="false">
      <c r="D8280" s="240" t="n">
        <v>8280</v>
      </c>
    </row>
    <row r="8281" customFormat="false" ht="15.75" hidden="false" customHeight="false" outlineLevel="0" collapsed="false">
      <c r="D8281" s="240" t="n">
        <v>8281</v>
      </c>
    </row>
    <row r="8282" customFormat="false" ht="15.75" hidden="false" customHeight="false" outlineLevel="0" collapsed="false">
      <c r="D8282" s="240" t="n">
        <v>8282</v>
      </c>
    </row>
    <row r="8283" customFormat="false" ht="15.75" hidden="false" customHeight="false" outlineLevel="0" collapsed="false">
      <c r="D8283" s="240" t="n">
        <v>8283</v>
      </c>
    </row>
    <row r="8284" customFormat="false" ht="15.75" hidden="false" customHeight="false" outlineLevel="0" collapsed="false">
      <c r="D8284" s="240" t="n">
        <v>8284</v>
      </c>
    </row>
    <row r="8285" customFormat="false" ht="15.75" hidden="false" customHeight="false" outlineLevel="0" collapsed="false">
      <c r="D8285" s="240" t="n">
        <v>8285</v>
      </c>
    </row>
    <row r="8286" customFormat="false" ht="15.75" hidden="false" customHeight="false" outlineLevel="0" collapsed="false">
      <c r="D8286" s="240" t="n">
        <v>8286</v>
      </c>
    </row>
    <row r="8287" customFormat="false" ht="15.75" hidden="false" customHeight="false" outlineLevel="0" collapsed="false">
      <c r="D8287" s="240" t="n">
        <v>8287</v>
      </c>
    </row>
    <row r="8288" customFormat="false" ht="15.75" hidden="false" customHeight="false" outlineLevel="0" collapsed="false">
      <c r="D8288" s="240" t="n">
        <v>8288</v>
      </c>
    </row>
    <row r="8289" customFormat="false" ht="15.75" hidden="false" customHeight="false" outlineLevel="0" collapsed="false">
      <c r="D8289" s="240" t="n">
        <v>8289</v>
      </c>
    </row>
    <row r="8290" customFormat="false" ht="15.75" hidden="false" customHeight="false" outlineLevel="0" collapsed="false">
      <c r="D8290" s="240" t="n">
        <v>8290</v>
      </c>
    </row>
    <row r="8291" customFormat="false" ht="15.75" hidden="false" customHeight="false" outlineLevel="0" collapsed="false">
      <c r="D8291" s="240" t="n">
        <v>8291</v>
      </c>
    </row>
    <row r="8292" customFormat="false" ht="15.75" hidden="false" customHeight="false" outlineLevel="0" collapsed="false">
      <c r="D8292" s="240" t="n">
        <v>8292</v>
      </c>
    </row>
    <row r="8293" customFormat="false" ht="15.75" hidden="false" customHeight="false" outlineLevel="0" collapsed="false">
      <c r="D8293" s="240" t="n">
        <v>8293</v>
      </c>
    </row>
    <row r="8294" customFormat="false" ht="15.75" hidden="false" customHeight="false" outlineLevel="0" collapsed="false">
      <c r="D8294" s="240" t="n">
        <v>8294</v>
      </c>
    </row>
    <row r="8295" customFormat="false" ht="15.75" hidden="false" customHeight="false" outlineLevel="0" collapsed="false">
      <c r="D8295" s="240" t="n">
        <v>8295</v>
      </c>
    </row>
    <row r="8296" customFormat="false" ht="15.75" hidden="false" customHeight="false" outlineLevel="0" collapsed="false">
      <c r="D8296" s="240" t="n">
        <v>8296</v>
      </c>
    </row>
    <row r="8297" customFormat="false" ht="15.75" hidden="false" customHeight="false" outlineLevel="0" collapsed="false">
      <c r="D8297" s="240" t="n">
        <v>8297</v>
      </c>
    </row>
    <row r="8298" customFormat="false" ht="15.75" hidden="false" customHeight="false" outlineLevel="0" collapsed="false">
      <c r="D8298" s="240" t="n">
        <v>8298</v>
      </c>
    </row>
    <row r="8299" customFormat="false" ht="15.75" hidden="false" customHeight="false" outlineLevel="0" collapsed="false">
      <c r="D8299" s="240" t="n">
        <v>8299</v>
      </c>
    </row>
    <row r="8300" customFormat="false" ht="15.75" hidden="false" customHeight="false" outlineLevel="0" collapsed="false">
      <c r="D8300" s="240" t="n">
        <v>8300</v>
      </c>
    </row>
    <row r="8301" customFormat="false" ht="15.75" hidden="false" customHeight="false" outlineLevel="0" collapsed="false">
      <c r="D8301" s="240" t="n">
        <v>8301</v>
      </c>
    </row>
    <row r="8302" customFormat="false" ht="15.75" hidden="false" customHeight="false" outlineLevel="0" collapsed="false">
      <c r="D8302" s="240" t="n">
        <v>8302</v>
      </c>
    </row>
    <row r="8303" customFormat="false" ht="15.75" hidden="false" customHeight="false" outlineLevel="0" collapsed="false">
      <c r="D8303" s="240" t="n">
        <v>8303</v>
      </c>
    </row>
    <row r="8304" customFormat="false" ht="15.75" hidden="false" customHeight="false" outlineLevel="0" collapsed="false">
      <c r="D8304" s="240" t="n">
        <v>8304</v>
      </c>
    </row>
    <row r="8305" customFormat="false" ht="15.75" hidden="false" customHeight="false" outlineLevel="0" collapsed="false">
      <c r="D8305" s="240" t="n">
        <v>8305</v>
      </c>
    </row>
    <row r="8306" customFormat="false" ht="15.75" hidden="false" customHeight="false" outlineLevel="0" collapsed="false">
      <c r="D8306" s="240" t="n">
        <v>8306</v>
      </c>
    </row>
    <row r="8307" customFormat="false" ht="15.75" hidden="false" customHeight="false" outlineLevel="0" collapsed="false">
      <c r="D8307" s="240" t="n">
        <v>8307</v>
      </c>
    </row>
    <row r="8308" customFormat="false" ht="15.75" hidden="false" customHeight="false" outlineLevel="0" collapsed="false">
      <c r="D8308" s="240" t="n">
        <v>8308</v>
      </c>
    </row>
    <row r="8309" customFormat="false" ht="15.75" hidden="false" customHeight="false" outlineLevel="0" collapsed="false">
      <c r="D8309" s="240" t="n">
        <v>8309</v>
      </c>
    </row>
    <row r="8310" customFormat="false" ht="15.75" hidden="false" customHeight="false" outlineLevel="0" collapsed="false">
      <c r="D8310" s="240" t="n">
        <v>8310</v>
      </c>
    </row>
    <row r="8311" customFormat="false" ht="15.75" hidden="false" customHeight="false" outlineLevel="0" collapsed="false">
      <c r="D8311" s="240" t="n">
        <v>8311</v>
      </c>
    </row>
    <row r="8312" customFormat="false" ht="15.75" hidden="false" customHeight="false" outlineLevel="0" collapsed="false">
      <c r="D8312" s="240" t="n">
        <v>8312</v>
      </c>
    </row>
    <row r="8313" customFormat="false" ht="15.75" hidden="false" customHeight="false" outlineLevel="0" collapsed="false">
      <c r="D8313" s="240" t="n">
        <v>8313</v>
      </c>
    </row>
    <row r="8314" customFormat="false" ht="15.75" hidden="false" customHeight="false" outlineLevel="0" collapsed="false">
      <c r="D8314" s="240" t="n">
        <v>8314</v>
      </c>
    </row>
    <row r="8315" customFormat="false" ht="15.75" hidden="false" customHeight="false" outlineLevel="0" collapsed="false">
      <c r="D8315" s="240" t="n">
        <v>8315</v>
      </c>
    </row>
    <row r="8316" customFormat="false" ht="15.75" hidden="false" customHeight="false" outlineLevel="0" collapsed="false">
      <c r="D8316" s="240" t="n">
        <v>8316</v>
      </c>
    </row>
    <row r="8317" customFormat="false" ht="15.75" hidden="false" customHeight="false" outlineLevel="0" collapsed="false">
      <c r="D8317" s="240" t="n">
        <v>8317</v>
      </c>
    </row>
    <row r="8318" customFormat="false" ht="15.75" hidden="false" customHeight="false" outlineLevel="0" collapsed="false">
      <c r="D8318" s="240" t="n">
        <v>8318</v>
      </c>
    </row>
    <row r="8319" customFormat="false" ht="15.75" hidden="false" customHeight="false" outlineLevel="0" collapsed="false">
      <c r="D8319" s="240" t="n">
        <v>8319</v>
      </c>
    </row>
    <row r="8320" customFormat="false" ht="15.75" hidden="false" customHeight="false" outlineLevel="0" collapsed="false">
      <c r="D8320" s="240" t="n">
        <v>8320</v>
      </c>
    </row>
    <row r="8321" customFormat="false" ht="15.75" hidden="false" customHeight="false" outlineLevel="0" collapsed="false">
      <c r="D8321" s="240" t="n">
        <v>8321</v>
      </c>
    </row>
    <row r="8322" customFormat="false" ht="15.75" hidden="false" customHeight="false" outlineLevel="0" collapsed="false">
      <c r="D8322" s="240" t="n">
        <v>8322</v>
      </c>
    </row>
    <row r="8323" customFormat="false" ht="15.75" hidden="false" customHeight="false" outlineLevel="0" collapsed="false">
      <c r="D8323" s="240" t="n">
        <v>8323</v>
      </c>
    </row>
    <row r="8324" customFormat="false" ht="15.75" hidden="false" customHeight="false" outlineLevel="0" collapsed="false">
      <c r="D8324" s="240" t="n">
        <v>8324</v>
      </c>
    </row>
    <row r="8325" customFormat="false" ht="15.75" hidden="false" customHeight="false" outlineLevel="0" collapsed="false">
      <c r="D8325" s="240" t="n">
        <v>8325</v>
      </c>
    </row>
    <row r="8326" customFormat="false" ht="15.75" hidden="false" customHeight="false" outlineLevel="0" collapsed="false">
      <c r="D8326" s="240" t="n">
        <v>8326</v>
      </c>
    </row>
    <row r="8327" customFormat="false" ht="15.75" hidden="false" customHeight="false" outlineLevel="0" collapsed="false">
      <c r="D8327" s="240" t="n">
        <v>8327</v>
      </c>
    </row>
    <row r="8328" customFormat="false" ht="15.75" hidden="false" customHeight="false" outlineLevel="0" collapsed="false">
      <c r="D8328" s="240" t="n">
        <v>8328</v>
      </c>
    </row>
    <row r="8329" customFormat="false" ht="15.75" hidden="false" customHeight="false" outlineLevel="0" collapsed="false">
      <c r="D8329" s="240" t="n">
        <v>8329</v>
      </c>
    </row>
    <row r="8330" customFormat="false" ht="15.75" hidden="false" customHeight="false" outlineLevel="0" collapsed="false">
      <c r="D8330" s="240" t="n">
        <v>8330</v>
      </c>
    </row>
    <row r="8331" customFormat="false" ht="15.75" hidden="false" customHeight="false" outlineLevel="0" collapsed="false">
      <c r="D8331" s="240" t="n">
        <v>8331</v>
      </c>
    </row>
    <row r="8332" customFormat="false" ht="15.75" hidden="false" customHeight="false" outlineLevel="0" collapsed="false">
      <c r="D8332" s="240" t="n">
        <v>8332</v>
      </c>
    </row>
    <row r="8333" customFormat="false" ht="15.75" hidden="false" customHeight="false" outlineLevel="0" collapsed="false">
      <c r="D8333" s="240" t="n">
        <v>8333</v>
      </c>
    </row>
    <row r="8334" customFormat="false" ht="15.75" hidden="false" customHeight="false" outlineLevel="0" collapsed="false">
      <c r="D8334" s="240" t="n">
        <v>8334</v>
      </c>
    </row>
    <row r="8335" customFormat="false" ht="15.75" hidden="false" customHeight="false" outlineLevel="0" collapsed="false">
      <c r="D8335" s="240" t="n">
        <v>8335</v>
      </c>
    </row>
    <row r="8336" customFormat="false" ht="15.75" hidden="false" customHeight="false" outlineLevel="0" collapsed="false">
      <c r="D8336" s="240" t="n">
        <v>8336</v>
      </c>
    </row>
    <row r="8337" customFormat="false" ht="15.75" hidden="false" customHeight="false" outlineLevel="0" collapsed="false">
      <c r="D8337" s="240" t="n">
        <v>8337</v>
      </c>
    </row>
    <row r="8338" customFormat="false" ht="15.75" hidden="false" customHeight="false" outlineLevel="0" collapsed="false">
      <c r="D8338" s="240" t="n">
        <v>8338</v>
      </c>
    </row>
    <row r="8339" customFormat="false" ht="15.75" hidden="false" customHeight="false" outlineLevel="0" collapsed="false">
      <c r="D8339" s="240" t="n">
        <v>8339</v>
      </c>
    </row>
    <row r="8340" customFormat="false" ht="15.75" hidden="false" customHeight="false" outlineLevel="0" collapsed="false">
      <c r="D8340" s="240" t="n">
        <v>8340</v>
      </c>
    </row>
    <row r="8341" customFormat="false" ht="15.75" hidden="false" customHeight="false" outlineLevel="0" collapsed="false">
      <c r="D8341" s="240" t="n">
        <v>8341</v>
      </c>
    </row>
    <row r="8342" customFormat="false" ht="15.75" hidden="false" customHeight="false" outlineLevel="0" collapsed="false">
      <c r="D8342" s="240" t="n">
        <v>8342</v>
      </c>
    </row>
    <row r="8343" customFormat="false" ht="15.75" hidden="false" customHeight="false" outlineLevel="0" collapsed="false">
      <c r="D8343" s="240" t="n">
        <v>8343</v>
      </c>
    </row>
    <row r="8344" customFormat="false" ht="15.75" hidden="false" customHeight="false" outlineLevel="0" collapsed="false">
      <c r="D8344" s="240" t="n">
        <v>8344</v>
      </c>
    </row>
    <row r="8345" customFormat="false" ht="15.75" hidden="false" customHeight="false" outlineLevel="0" collapsed="false">
      <c r="D8345" s="240" t="n">
        <v>8345</v>
      </c>
    </row>
    <row r="8346" customFormat="false" ht="15.75" hidden="false" customHeight="false" outlineLevel="0" collapsed="false">
      <c r="D8346" s="240" t="n">
        <v>8346</v>
      </c>
    </row>
    <row r="8347" customFormat="false" ht="15.75" hidden="false" customHeight="false" outlineLevel="0" collapsed="false">
      <c r="D8347" s="240" t="n">
        <v>8347</v>
      </c>
    </row>
    <row r="8348" customFormat="false" ht="15.75" hidden="false" customHeight="false" outlineLevel="0" collapsed="false">
      <c r="D8348" s="240" t="n">
        <v>8348</v>
      </c>
    </row>
    <row r="8349" customFormat="false" ht="15.75" hidden="false" customHeight="false" outlineLevel="0" collapsed="false">
      <c r="D8349" s="240" t="n">
        <v>8349</v>
      </c>
    </row>
    <row r="8350" customFormat="false" ht="15.75" hidden="false" customHeight="false" outlineLevel="0" collapsed="false">
      <c r="D8350" s="240" t="n">
        <v>8350</v>
      </c>
    </row>
    <row r="8351" customFormat="false" ht="15.75" hidden="false" customHeight="false" outlineLevel="0" collapsed="false">
      <c r="D8351" s="240" t="n">
        <v>8351</v>
      </c>
    </row>
    <row r="8352" customFormat="false" ht="15.75" hidden="false" customHeight="false" outlineLevel="0" collapsed="false">
      <c r="D8352" s="240" t="n">
        <v>8352</v>
      </c>
    </row>
    <row r="8353" customFormat="false" ht="15.75" hidden="false" customHeight="false" outlineLevel="0" collapsed="false">
      <c r="D8353" s="240" t="n">
        <v>8353</v>
      </c>
    </row>
    <row r="8354" customFormat="false" ht="15.75" hidden="false" customHeight="false" outlineLevel="0" collapsed="false">
      <c r="D8354" s="240" t="n">
        <v>8354</v>
      </c>
    </row>
    <row r="8355" customFormat="false" ht="15.75" hidden="false" customHeight="false" outlineLevel="0" collapsed="false">
      <c r="D8355" s="240" t="n">
        <v>8355</v>
      </c>
    </row>
    <row r="8356" customFormat="false" ht="15.75" hidden="false" customHeight="false" outlineLevel="0" collapsed="false">
      <c r="D8356" s="240" t="n">
        <v>8356</v>
      </c>
    </row>
    <row r="8357" customFormat="false" ht="15.75" hidden="false" customHeight="false" outlineLevel="0" collapsed="false">
      <c r="D8357" s="240" t="n">
        <v>8357</v>
      </c>
    </row>
    <row r="8358" customFormat="false" ht="15.75" hidden="false" customHeight="false" outlineLevel="0" collapsed="false">
      <c r="D8358" s="240" t="n">
        <v>8358</v>
      </c>
    </row>
    <row r="8359" customFormat="false" ht="15.75" hidden="false" customHeight="false" outlineLevel="0" collapsed="false">
      <c r="D8359" s="240" t="n">
        <v>8359</v>
      </c>
    </row>
    <row r="8360" customFormat="false" ht="15.75" hidden="false" customHeight="false" outlineLevel="0" collapsed="false">
      <c r="D8360" s="240" t="n">
        <v>8360</v>
      </c>
    </row>
    <row r="8361" customFormat="false" ht="15.75" hidden="false" customHeight="false" outlineLevel="0" collapsed="false">
      <c r="D8361" s="240" t="n">
        <v>8361</v>
      </c>
    </row>
    <row r="8362" customFormat="false" ht="15.75" hidden="false" customHeight="false" outlineLevel="0" collapsed="false">
      <c r="D8362" s="240" t="n">
        <v>8362</v>
      </c>
    </row>
    <row r="8363" customFormat="false" ht="15.75" hidden="false" customHeight="false" outlineLevel="0" collapsed="false">
      <c r="D8363" s="240" t="n">
        <v>8363</v>
      </c>
    </row>
    <row r="8364" customFormat="false" ht="15.75" hidden="false" customHeight="false" outlineLevel="0" collapsed="false">
      <c r="D8364" s="240" t="n">
        <v>8364</v>
      </c>
    </row>
    <row r="8365" customFormat="false" ht="15.75" hidden="false" customHeight="false" outlineLevel="0" collapsed="false">
      <c r="D8365" s="240" t="n">
        <v>8365</v>
      </c>
    </row>
    <row r="8366" customFormat="false" ht="15.75" hidden="false" customHeight="false" outlineLevel="0" collapsed="false">
      <c r="D8366" s="240" t="n">
        <v>8366</v>
      </c>
    </row>
    <row r="8367" customFormat="false" ht="15.75" hidden="false" customHeight="false" outlineLevel="0" collapsed="false">
      <c r="D8367" s="240" t="n">
        <v>8367</v>
      </c>
    </row>
    <row r="8368" customFormat="false" ht="15.75" hidden="false" customHeight="false" outlineLevel="0" collapsed="false">
      <c r="D8368" s="240" t="n">
        <v>8368</v>
      </c>
    </row>
    <row r="8369" customFormat="false" ht="15.75" hidden="false" customHeight="false" outlineLevel="0" collapsed="false">
      <c r="D8369" s="240" t="n">
        <v>8369</v>
      </c>
    </row>
    <row r="8370" customFormat="false" ht="15.75" hidden="false" customHeight="false" outlineLevel="0" collapsed="false">
      <c r="D8370" s="240" t="n">
        <v>8370</v>
      </c>
    </row>
    <row r="8371" customFormat="false" ht="15.75" hidden="false" customHeight="false" outlineLevel="0" collapsed="false">
      <c r="D8371" s="240" t="n">
        <v>8371</v>
      </c>
    </row>
    <row r="8372" customFormat="false" ht="15.75" hidden="false" customHeight="false" outlineLevel="0" collapsed="false">
      <c r="D8372" s="240" t="n">
        <v>8372</v>
      </c>
    </row>
    <row r="8373" customFormat="false" ht="15.75" hidden="false" customHeight="false" outlineLevel="0" collapsed="false">
      <c r="D8373" s="240" t="n">
        <v>8373</v>
      </c>
    </row>
    <row r="8374" customFormat="false" ht="15.75" hidden="false" customHeight="false" outlineLevel="0" collapsed="false">
      <c r="D8374" s="240" t="n">
        <v>8374</v>
      </c>
    </row>
    <row r="8375" customFormat="false" ht="15.75" hidden="false" customHeight="false" outlineLevel="0" collapsed="false">
      <c r="D8375" s="240" t="n">
        <v>8375</v>
      </c>
    </row>
    <row r="8376" customFormat="false" ht="15.75" hidden="false" customHeight="false" outlineLevel="0" collapsed="false">
      <c r="D8376" s="240" t="n">
        <v>8376</v>
      </c>
    </row>
    <row r="8377" customFormat="false" ht="15.75" hidden="false" customHeight="false" outlineLevel="0" collapsed="false">
      <c r="D8377" s="240" t="n">
        <v>8377</v>
      </c>
    </row>
    <row r="8378" customFormat="false" ht="15.75" hidden="false" customHeight="false" outlineLevel="0" collapsed="false">
      <c r="D8378" s="240" t="n">
        <v>8378</v>
      </c>
    </row>
    <row r="8379" customFormat="false" ht="15.75" hidden="false" customHeight="false" outlineLevel="0" collapsed="false">
      <c r="D8379" s="240" t="n">
        <v>8379</v>
      </c>
    </row>
    <row r="8380" customFormat="false" ht="15.75" hidden="false" customHeight="false" outlineLevel="0" collapsed="false">
      <c r="D8380" s="240" t="n">
        <v>8380</v>
      </c>
    </row>
    <row r="8381" customFormat="false" ht="15.75" hidden="false" customHeight="false" outlineLevel="0" collapsed="false">
      <c r="D8381" s="240" t="n">
        <v>8381</v>
      </c>
    </row>
    <row r="8382" customFormat="false" ht="15.75" hidden="false" customHeight="false" outlineLevel="0" collapsed="false">
      <c r="D8382" s="240" t="n">
        <v>8382</v>
      </c>
    </row>
    <row r="8383" customFormat="false" ht="15.75" hidden="false" customHeight="false" outlineLevel="0" collapsed="false">
      <c r="D8383" s="240" t="n">
        <v>8383</v>
      </c>
    </row>
    <row r="8384" customFormat="false" ht="15.75" hidden="false" customHeight="false" outlineLevel="0" collapsed="false">
      <c r="D8384" s="240" t="n">
        <v>8384</v>
      </c>
    </row>
    <row r="8385" customFormat="false" ht="15.75" hidden="false" customHeight="false" outlineLevel="0" collapsed="false">
      <c r="D8385" s="240" t="n">
        <v>8385</v>
      </c>
    </row>
    <row r="8386" customFormat="false" ht="15.75" hidden="false" customHeight="false" outlineLevel="0" collapsed="false">
      <c r="D8386" s="240" t="n">
        <v>8386</v>
      </c>
    </row>
    <row r="8387" customFormat="false" ht="15.75" hidden="false" customHeight="false" outlineLevel="0" collapsed="false">
      <c r="D8387" s="240" t="n">
        <v>8387</v>
      </c>
    </row>
    <row r="8388" customFormat="false" ht="15.75" hidden="false" customHeight="false" outlineLevel="0" collapsed="false">
      <c r="D8388" s="240" t="n">
        <v>8388</v>
      </c>
    </row>
    <row r="8389" customFormat="false" ht="15.75" hidden="false" customHeight="false" outlineLevel="0" collapsed="false">
      <c r="D8389" s="240" t="n">
        <v>8389</v>
      </c>
    </row>
    <row r="8390" customFormat="false" ht="15.75" hidden="false" customHeight="false" outlineLevel="0" collapsed="false">
      <c r="D8390" s="240" t="n">
        <v>8390</v>
      </c>
    </row>
    <row r="8391" customFormat="false" ht="15.75" hidden="false" customHeight="false" outlineLevel="0" collapsed="false">
      <c r="D8391" s="240" t="n">
        <v>8391</v>
      </c>
    </row>
    <row r="8392" customFormat="false" ht="15.75" hidden="false" customHeight="false" outlineLevel="0" collapsed="false">
      <c r="D8392" s="240" t="n">
        <v>8392</v>
      </c>
    </row>
    <row r="8393" customFormat="false" ht="15.75" hidden="false" customHeight="false" outlineLevel="0" collapsed="false">
      <c r="D8393" s="240" t="n">
        <v>8393</v>
      </c>
    </row>
    <row r="8394" customFormat="false" ht="15.75" hidden="false" customHeight="false" outlineLevel="0" collapsed="false">
      <c r="D8394" s="240" t="n">
        <v>8394</v>
      </c>
    </row>
    <row r="8395" customFormat="false" ht="15.75" hidden="false" customHeight="false" outlineLevel="0" collapsed="false">
      <c r="D8395" s="240" t="n">
        <v>8395</v>
      </c>
    </row>
    <row r="8396" customFormat="false" ht="15.75" hidden="false" customHeight="false" outlineLevel="0" collapsed="false">
      <c r="D8396" s="240" t="n">
        <v>8396</v>
      </c>
    </row>
    <row r="8397" customFormat="false" ht="15.75" hidden="false" customHeight="false" outlineLevel="0" collapsed="false">
      <c r="D8397" s="240" t="n">
        <v>8397</v>
      </c>
    </row>
    <row r="8398" customFormat="false" ht="15.75" hidden="false" customHeight="false" outlineLevel="0" collapsed="false">
      <c r="D8398" s="240" t="n">
        <v>8398</v>
      </c>
    </row>
    <row r="8399" customFormat="false" ht="15.75" hidden="false" customHeight="false" outlineLevel="0" collapsed="false">
      <c r="D8399" s="240" t="n">
        <v>8399</v>
      </c>
    </row>
    <row r="8400" customFormat="false" ht="15.75" hidden="false" customHeight="false" outlineLevel="0" collapsed="false">
      <c r="D8400" s="240" t="n">
        <v>8400</v>
      </c>
    </row>
    <row r="8401" customFormat="false" ht="15.75" hidden="false" customHeight="false" outlineLevel="0" collapsed="false">
      <c r="D8401" s="240" t="n">
        <v>8401</v>
      </c>
    </row>
    <row r="8402" customFormat="false" ht="15.75" hidden="false" customHeight="false" outlineLevel="0" collapsed="false">
      <c r="D8402" s="240" t="n">
        <v>8402</v>
      </c>
    </row>
    <row r="8403" customFormat="false" ht="15.75" hidden="false" customHeight="false" outlineLevel="0" collapsed="false">
      <c r="D8403" s="240" t="n">
        <v>8403</v>
      </c>
    </row>
    <row r="8404" customFormat="false" ht="15.75" hidden="false" customHeight="false" outlineLevel="0" collapsed="false">
      <c r="D8404" s="240" t="n">
        <v>8404</v>
      </c>
    </row>
    <row r="8405" customFormat="false" ht="15.75" hidden="false" customHeight="false" outlineLevel="0" collapsed="false">
      <c r="D8405" s="240" t="n">
        <v>8405</v>
      </c>
    </row>
    <row r="8406" customFormat="false" ht="15.75" hidden="false" customHeight="false" outlineLevel="0" collapsed="false">
      <c r="D8406" s="240" t="n">
        <v>8406</v>
      </c>
    </row>
    <row r="8407" customFormat="false" ht="15.75" hidden="false" customHeight="false" outlineLevel="0" collapsed="false">
      <c r="D8407" s="240" t="n">
        <v>8407</v>
      </c>
    </row>
    <row r="8408" customFormat="false" ht="15.75" hidden="false" customHeight="false" outlineLevel="0" collapsed="false">
      <c r="D8408" s="240" t="n">
        <v>8408</v>
      </c>
    </row>
    <row r="8409" customFormat="false" ht="15.75" hidden="false" customHeight="false" outlineLevel="0" collapsed="false">
      <c r="D8409" s="240" t="n">
        <v>8409</v>
      </c>
    </row>
    <row r="8410" customFormat="false" ht="15.75" hidden="false" customHeight="false" outlineLevel="0" collapsed="false">
      <c r="D8410" s="240" t="n">
        <v>8410</v>
      </c>
    </row>
    <row r="8411" customFormat="false" ht="15.75" hidden="false" customHeight="false" outlineLevel="0" collapsed="false">
      <c r="D8411" s="240" t="n">
        <v>8411</v>
      </c>
    </row>
    <row r="8412" customFormat="false" ht="15.75" hidden="false" customHeight="false" outlineLevel="0" collapsed="false">
      <c r="D8412" s="240" t="n">
        <v>8412</v>
      </c>
    </row>
    <row r="8413" customFormat="false" ht="15.75" hidden="false" customHeight="false" outlineLevel="0" collapsed="false">
      <c r="D8413" s="240" t="n">
        <v>8413</v>
      </c>
    </row>
    <row r="8414" customFormat="false" ht="15.75" hidden="false" customHeight="false" outlineLevel="0" collapsed="false">
      <c r="D8414" s="240" t="n">
        <v>8414</v>
      </c>
    </row>
    <row r="8415" customFormat="false" ht="15.75" hidden="false" customHeight="false" outlineLevel="0" collapsed="false">
      <c r="D8415" s="240" t="n">
        <v>8415</v>
      </c>
    </row>
    <row r="8416" customFormat="false" ht="15.75" hidden="false" customHeight="false" outlineLevel="0" collapsed="false">
      <c r="D8416" s="240" t="n">
        <v>8416</v>
      </c>
    </row>
    <row r="8417" customFormat="false" ht="15.75" hidden="false" customHeight="false" outlineLevel="0" collapsed="false">
      <c r="D8417" s="240" t="n">
        <v>8417</v>
      </c>
    </row>
    <row r="8418" customFormat="false" ht="15.75" hidden="false" customHeight="false" outlineLevel="0" collapsed="false">
      <c r="D8418" s="240" t="n">
        <v>8418</v>
      </c>
    </row>
    <row r="8419" customFormat="false" ht="15.75" hidden="false" customHeight="false" outlineLevel="0" collapsed="false">
      <c r="D8419" s="240" t="n">
        <v>8419</v>
      </c>
    </row>
    <row r="8420" customFormat="false" ht="15.75" hidden="false" customHeight="false" outlineLevel="0" collapsed="false">
      <c r="D8420" s="240" t="n">
        <v>8420</v>
      </c>
    </row>
    <row r="8421" customFormat="false" ht="15.75" hidden="false" customHeight="false" outlineLevel="0" collapsed="false">
      <c r="D8421" s="240" t="n">
        <v>8421</v>
      </c>
    </row>
    <row r="8422" customFormat="false" ht="15.75" hidden="false" customHeight="false" outlineLevel="0" collapsed="false">
      <c r="D8422" s="240" t="n">
        <v>8422</v>
      </c>
    </row>
    <row r="8423" customFormat="false" ht="15.75" hidden="false" customHeight="false" outlineLevel="0" collapsed="false">
      <c r="D8423" s="240" t="n">
        <v>8423</v>
      </c>
    </row>
    <row r="8424" customFormat="false" ht="15.75" hidden="false" customHeight="false" outlineLevel="0" collapsed="false">
      <c r="D8424" s="240" t="n">
        <v>8424</v>
      </c>
    </row>
    <row r="8425" customFormat="false" ht="15.75" hidden="false" customHeight="false" outlineLevel="0" collapsed="false">
      <c r="D8425" s="240" t="n">
        <v>8425</v>
      </c>
    </row>
    <row r="8426" customFormat="false" ht="15.75" hidden="false" customHeight="false" outlineLevel="0" collapsed="false">
      <c r="D8426" s="240" t="n">
        <v>8426</v>
      </c>
    </row>
    <row r="8427" customFormat="false" ht="15.75" hidden="false" customHeight="false" outlineLevel="0" collapsed="false">
      <c r="D8427" s="240" t="n">
        <v>8427</v>
      </c>
    </row>
    <row r="8428" customFormat="false" ht="15.75" hidden="false" customHeight="false" outlineLevel="0" collapsed="false">
      <c r="D8428" s="240" t="n">
        <v>8428</v>
      </c>
    </row>
    <row r="8429" customFormat="false" ht="15.75" hidden="false" customHeight="false" outlineLevel="0" collapsed="false">
      <c r="D8429" s="240" t="n">
        <v>8429</v>
      </c>
    </row>
    <row r="8430" customFormat="false" ht="15.75" hidden="false" customHeight="false" outlineLevel="0" collapsed="false">
      <c r="D8430" s="240" t="n">
        <v>8430</v>
      </c>
    </row>
    <row r="8431" customFormat="false" ht="15.75" hidden="false" customHeight="false" outlineLevel="0" collapsed="false">
      <c r="D8431" s="240" t="n">
        <v>8431</v>
      </c>
    </row>
    <row r="8432" customFormat="false" ht="15.75" hidden="false" customHeight="false" outlineLevel="0" collapsed="false">
      <c r="D8432" s="240" t="n">
        <v>8432</v>
      </c>
    </row>
    <row r="8433" customFormat="false" ht="15.75" hidden="false" customHeight="false" outlineLevel="0" collapsed="false">
      <c r="D8433" s="240" t="n">
        <v>8433</v>
      </c>
    </row>
    <row r="8434" customFormat="false" ht="15.75" hidden="false" customHeight="false" outlineLevel="0" collapsed="false">
      <c r="D8434" s="240" t="n">
        <v>8434</v>
      </c>
    </row>
    <row r="8435" customFormat="false" ht="15.75" hidden="false" customHeight="false" outlineLevel="0" collapsed="false">
      <c r="D8435" s="240" t="n">
        <v>8435</v>
      </c>
    </row>
    <row r="8436" customFormat="false" ht="15.75" hidden="false" customHeight="false" outlineLevel="0" collapsed="false">
      <c r="D8436" s="240" t="n">
        <v>8436</v>
      </c>
    </row>
    <row r="8437" customFormat="false" ht="15.75" hidden="false" customHeight="false" outlineLevel="0" collapsed="false">
      <c r="D8437" s="240" t="n">
        <v>8437</v>
      </c>
    </row>
    <row r="8438" customFormat="false" ht="15.75" hidden="false" customHeight="false" outlineLevel="0" collapsed="false">
      <c r="D8438" s="240" t="n">
        <v>8438</v>
      </c>
    </row>
    <row r="8439" customFormat="false" ht="15.75" hidden="false" customHeight="false" outlineLevel="0" collapsed="false">
      <c r="D8439" s="240" t="n">
        <v>8439</v>
      </c>
    </row>
    <row r="8440" customFormat="false" ht="15.75" hidden="false" customHeight="false" outlineLevel="0" collapsed="false">
      <c r="D8440" s="240" t="n">
        <v>8440</v>
      </c>
    </row>
    <row r="8441" customFormat="false" ht="15.75" hidden="false" customHeight="false" outlineLevel="0" collapsed="false">
      <c r="D8441" s="240" t="n">
        <v>8441</v>
      </c>
    </row>
    <row r="8442" customFormat="false" ht="15.75" hidden="false" customHeight="false" outlineLevel="0" collapsed="false">
      <c r="D8442" s="240" t="n">
        <v>8442</v>
      </c>
    </row>
    <row r="8443" customFormat="false" ht="15.75" hidden="false" customHeight="false" outlineLevel="0" collapsed="false">
      <c r="D8443" s="240" t="n">
        <v>8443</v>
      </c>
    </row>
    <row r="8444" customFormat="false" ht="15.75" hidden="false" customHeight="false" outlineLevel="0" collapsed="false">
      <c r="D8444" s="240" t="n">
        <v>8444</v>
      </c>
    </row>
    <row r="8445" customFormat="false" ht="15.75" hidden="false" customHeight="false" outlineLevel="0" collapsed="false">
      <c r="D8445" s="240" t="n">
        <v>8445</v>
      </c>
    </row>
    <row r="8446" customFormat="false" ht="15.75" hidden="false" customHeight="false" outlineLevel="0" collapsed="false">
      <c r="D8446" s="240" t="n">
        <v>8446</v>
      </c>
    </row>
    <row r="8447" customFormat="false" ht="15.75" hidden="false" customHeight="false" outlineLevel="0" collapsed="false">
      <c r="D8447" s="240" t="n">
        <v>8447</v>
      </c>
    </row>
    <row r="8448" customFormat="false" ht="15.75" hidden="false" customHeight="false" outlineLevel="0" collapsed="false">
      <c r="D8448" s="240" t="n">
        <v>8448</v>
      </c>
    </row>
    <row r="8449" customFormat="false" ht="15.75" hidden="false" customHeight="false" outlineLevel="0" collapsed="false">
      <c r="D8449" s="240" t="n">
        <v>8449</v>
      </c>
    </row>
    <row r="8450" customFormat="false" ht="15.75" hidden="false" customHeight="false" outlineLevel="0" collapsed="false">
      <c r="D8450" s="240" t="n">
        <v>8450</v>
      </c>
    </row>
    <row r="8451" customFormat="false" ht="15.75" hidden="false" customHeight="false" outlineLevel="0" collapsed="false">
      <c r="D8451" s="240" t="n">
        <v>8451</v>
      </c>
    </row>
    <row r="8452" customFormat="false" ht="15.75" hidden="false" customHeight="false" outlineLevel="0" collapsed="false">
      <c r="D8452" s="240" t="n">
        <v>8452</v>
      </c>
    </row>
    <row r="8453" customFormat="false" ht="15.75" hidden="false" customHeight="false" outlineLevel="0" collapsed="false">
      <c r="D8453" s="240" t="n">
        <v>8453</v>
      </c>
    </row>
    <row r="8454" customFormat="false" ht="15.75" hidden="false" customHeight="false" outlineLevel="0" collapsed="false">
      <c r="D8454" s="240" t="n">
        <v>8454</v>
      </c>
    </row>
    <row r="8455" customFormat="false" ht="15.75" hidden="false" customHeight="false" outlineLevel="0" collapsed="false">
      <c r="D8455" s="240" t="n">
        <v>8455</v>
      </c>
    </row>
    <row r="8456" customFormat="false" ht="15.75" hidden="false" customHeight="false" outlineLevel="0" collapsed="false">
      <c r="D8456" s="240" t="n">
        <v>8456</v>
      </c>
    </row>
    <row r="8457" customFormat="false" ht="15.75" hidden="false" customHeight="false" outlineLevel="0" collapsed="false">
      <c r="D8457" s="240" t="n">
        <v>8457</v>
      </c>
    </row>
    <row r="8458" customFormat="false" ht="15.75" hidden="false" customHeight="false" outlineLevel="0" collapsed="false">
      <c r="D8458" s="240" t="n">
        <v>8458</v>
      </c>
    </row>
    <row r="8459" customFormat="false" ht="15.75" hidden="false" customHeight="false" outlineLevel="0" collapsed="false">
      <c r="D8459" s="240" t="n">
        <v>8459</v>
      </c>
    </row>
    <row r="8460" customFormat="false" ht="15.75" hidden="false" customHeight="false" outlineLevel="0" collapsed="false">
      <c r="D8460" s="240" t="n">
        <v>8460</v>
      </c>
    </row>
    <row r="8461" customFormat="false" ht="15.75" hidden="false" customHeight="false" outlineLevel="0" collapsed="false">
      <c r="D8461" s="240" t="n">
        <v>8461</v>
      </c>
    </row>
    <row r="8462" customFormat="false" ht="15.75" hidden="false" customHeight="false" outlineLevel="0" collapsed="false">
      <c r="D8462" s="240" t="n">
        <v>8462</v>
      </c>
    </row>
    <row r="8463" customFormat="false" ht="15.75" hidden="false" customHeight="false" outlineLevel="0" collapsed="false">
      <c r="D8463" s="240" t="n">
        <v>8463</v>
      </c>
    </row>
    <row r="8464" customFormat="false" ht="15.75" hidden="false" customHeight="false" outlineLevel="0" collapsed="false">
      <c r="D8464" s="240" t="n">
        <v>8464</v>
      </c>
    </row>
    <row r="8465" customFormat="false" ht="15.75" hidden="false" customHeight="false" outlineLevel="0" collapsed="false">
      <c r="D8465" s="240" t="n">
        <v>8465</v>
      </c>
    </row>
    <row r="8466" customFormat="false" ht="15.75" hidden="false" customHeight="false" outlineLevel="0" collapsed="false">
      <c r="D8466" s="240" t="n">
        <v>8466</v>
      </c>
    </row>
    <row r="8467" customFormat="false" ht="15.75" hidden="false" customHeight="false" outlineLevel="0" collapsed="false">
      <c r="D8467" s="240" t="n">
        <v>8467</v>
      </c>
    </row>
    <row r="8468" customFormat="false" ht="15.75" hidden="false" customHeight="false" outlineLevel="0" collapsed="false">
      <c r="D8468" s="240" t="n">
        <v>8468</v>
      </c>
    </row>
    <row r="8469" customFormat="false" ht="15.75" hidden="false" customHeight="false" outlineLevel="0" collapsed="false">
      <c r="D8469" s="240" t="n">
        <v>8469</v>
      </c>
    </row>
    <row r="8470" customFormat="false" ht="15.75" hidden="false" customHeight="false" outlineLevel="0" collapsed="false">
      <c r="D8470" s="240" t="n">
        <v>8470</v>
      </c>
    </row>
    <row r="8471" customFormat="false" ht="15.75" hidden="false" customHeight="false" outlineLevel="0" collapsed="false">
      <c r="D8471" s="240" t="n">
        <v>8471</v>
      </c>
    </row>
    <row r="8472" customFormat="false" ht="15.75" hidden="false" customHeight="false" outlineLevel="0" collapsed="false">
      <c r="D8472" s="240" t="n">
        <v>8472</v>
      </c>
    </row>
    <row r="8473" customFormat="false" ht="15.75" hidden="false" customHeight="false" outlineLevel="0" collapsed="false">
      <c r="D8473" s="240" t="n">
        <v>8473</v>
      </c>
    </row>
    <row r="8474" customFormat="false" ht="15.75" hidden="false" customHeight="false" outlineLevel="0" collapsed="false">
      <c r="D8474" s="240" t="n">
        <v>8474</v>
      </c>
    </row>
    <row r="8475" customFormat="false" ht="15.75" hidden="false" customHeight="false" outlineLevel="0" collapsed="false">
      <c r="D8475" s="240" t="n">
        <v>8475</v>
      </c>
    </row>
    <row r="8476" customFormat="false" ht="15.75" hidden="false" customHeight="false" outlineLevel="0" collapsed="false">
      <c r="D8476" s="240" t="n">
        <v>8476</v>
      </c>
    </row>
    <row r="8477" customFormat="false" ht="15.75" hidden="false" customHeight="false" outlineLevel="0" collapsed="false">
      <c r="D8477" s="240" t="n">
        <v>8477</v>
      </c>
    </row>
    <row r="8478" customFormat="false" ht="15.75" hidden="false" customHeight="false" outlineLevel="0" collapsed="false">
      <c r="D8478" s="240" t="n">
        <v>8478</v>
      </c>
    </row>
    <row r="8479" customFormat="false" ht="15.75" hidden="false" customHeight="false" outlineLevel="0" collapsed="false">
      <c r="D8479" s="240" t="n">
        <v>8479</v>
      </c>
    </row>
    <row r="8480" customFormat="false" ht="15.75" hidden="false" customHeight="false" outlineLevel="0" collapsed="false">
      <c r="D8480" s="240" t="n">
        <v>8480</v>
      </c>
    </row>
    <row r="8481" customFormat="false" ht="15.75" hidden="false" customHeight="false" outlineLevel="0" collapsed="false">
      <c r="D8481" s="240" t="n">
        <v>8481</v>
      </c>
    </row>
    <row r="8482" customFormat="false" ht="15.75" hidden="false" customHeight="false" outlineLevel="0" collapsed="false">
      <c r="D8482" s="240" t="n">
        <v>8482</v>
      </c>
    </row>
    <row r="8483" customFormat="false" ht="15.75" hidden="false" customHeight="false" outlineLevel="0" collapsed="false">
      <c r="D8483" s="240" t="n">
        <v>8483</v>
      </c>
    </row>
    <row r="8484" customFormat="false" ht="15.75" hidden="false" customHeight="false" outlineLevel="0" collapsed="false">
      <c r="D8484" s="240" t="n">
        <v>8484</v>
      </c>
    </row>
    <row r="8485" customFormat="false" ht="15.75" hidden="false" customHeight="false" outlineLevel="0" collapsed="false">
      <c r="D8485" s="240" t="n">
        <v>8485</v>
      </c>
    </row>
    <row r="8486" customFormat="false" ht="15.75" hidden="false" customHeight="false" outlineLevel="0" collapsed="false">
      <c r="D8486" s="240" t="n">
        <v>8486</v>
      </c>
    </row>
    <row r="8487" customFormat="false" ht="15.75" hidden="false" customHeight="false" outlineLevel="0" collapsed="false">
      <c r="D8487" s="240" t="n">
        <v>8487</v>
      </c>
    </row>
    <row r="8488" customFormat="false" ht="15.75" hidden="false" customHeight="false" outlineLevel="0" collapsed="false">
      <c r="D8488" s="240" t="n">
        <v>8488</v>
      </c>
    </row>
    <row r="8489" customFormat="false" ht="15.75" hidden="false" customHeight="false" outlineLevel="0" collapsed="false">
      <c r="D8489" s="240" t="n">
        <v>8489</v>
      </c>
    </row>
    <row r="8490" customFormat="false" ht="15.75" hidden="false" customHeight="false" outlineLevel="0" collapsed="false">
      <c r="D8490" s="240" t="n">
        <v>8490</v>
      </c>
    </row>
    <row r="8491" customFormat="false" ht="15.75" hidden="false" customHeight="false" outlineLevel="0" collapsed="false">
      <c r="D8491" s="240" t="n">
        <v>8491</v>
      </c>
    </row>
    <row r="8492" customFormat="false" ht="15.75" hidden="false" customHeight="false" outlineLevel="0" collapsed="false">
      <c r="D8492" s="240" t="n">
        <v>8492</v>
      </c>
    </row>
    <row r="8493" customFormat="false" ht="15.75" hidden="false" customHeight="false" outlineLevel="0" collapsed="false">
      <c r="D8493" s="240" t="n">
        <v>8493</v>
      </c>
    </row>
    <row r="8494" customFormat="false" ht="15.75" hidden="false" customHeight="false" outlineLevel="0" collapsed="false">
      <c r="D8494" s="240" t="n">
        <v>8494</v>
      </c>
    </row>
    <row r="8495" customFormat="false" ht="15.75" hidden="false" customHeight="false" outlineLevel="0" collapsed="false">
      <c r="D8495" s="240" t="n">
        <v>8495</v>
      </c>
    </row>
    <row r="8496" customFormat="false" ht="15.75" hidden="false" customHeight="false" outlineLevel="0" collapsed="false">
      <c r="D8496" s="240" t="n">
        <v>8496</v>
      </c>
    </row>
    <row r="8497" customFormat="false" ht="15.75" hidden="false" customHeight="false" outlineLevel="0" collapsed="false">
      <c r="D8497" s="240" t="n">
        <v>8497</v>
      </c>
    </row>
    <row r="8498" customFormat="false" ht="15.75" hidden="false" customHeight="false" outlineLevel="0" collapsed="false">
      <c r="D8498" s="240" t="n">
        <v>8498</v>
      </c>
    </row>
    <row r="8499" customFormat="false" ht="15.75" hidden="false" customHeight="false" outlineLevel="0" collapsed="false">
      <c r="D8499" s="240" t="n">
        <v>8499</v>
      </c>
    </row>
    <row r="8500" customFormat="false" ht="15.75" hidden="false" customHeight="false" outlineLevel="0" collapsed="false">
      <c r="D8500" s="240" t="n">
        <v>8500</v>
      </c>
    </row>
    <row r="8501" customFormat="false" ht="15.75" hidden="false" customHeight="false" outlineLevel="0" collapsed="false">
      <c r="D8501" s="240" t="n">
        <v>8501</v>
      </c>
    </row>
    <row r="8502" customFormat="false" ht="15.75" hidden="false" customHeight="false" outlineLevel="0" collapsed="false">
      <c r="D8502" s="240" t="n">
        <v>8502</v>
      </c>
    </row>
    <row r="8503" customFormat="false" ht="15.75" hidden="false" customHeight="false" outlineLevel="0" collapsed="false">
      <c r="D8503" s="240" t="n">
        <v>8503</v>
      </c>
    </row>
    <row r="8504" customFormat="false" ht="15.75" hidden="false" customHeight="false" outlineLevel="0" collapsed="false">
      <c r="D8504" s="240" t="n">
        <v>8504</v>
      </c>
    </row>
    <row r="8505" customFormat="false" ht="15.75" hidden="false" customHeight="false" outlineLevel="0" collapsed="false">
      <c r="D8505" s="240" t="n">
        <v>8505</v>
      </c>
    </row>
    <row r="8506" customFormat="false" ht="15.75" hidden="false" customHeight="false" outlineLevel="0" collapsed="false">
      <c r="D8506" s="240" t="n">
        <v>8506</v>
      </c>
    </row>
    <row r="8507" customFormat="false" ht="15.75" hidden="false" customHeight="false" outlineLevel="0" collapsed="false">
      <c r="D8507" s="240" t="n">
        <v>8507</v>
      </c>
    </row>
    <row r="8508" customFormat="false" ht="15.75" hidden="false" customHeight="false" outlineLevel="0" collapsed="false">
      <c r="D8508" s="240" t="n">
        <v>8508</v>
      </c>
    </row>
    <row r="8509" customFormat="false" ht="15.75" hidden="false" customHeight="false" outlineLevel="0" collapsed="false">
      <c r="D8509" s="240" t="n">
        <v>8509</v>
      </c>
    </row>
    <row r="8510" customFormat="false" ht="15.75" hidden="false" customHeight="false" outlineLevel="0" collapsed="false">
      <c r="D8510" s="240" t="n">
        <v>8510</v>
      </c>
    </row>
    <row r="8511" customFormat="false" ht="15.75" hidden="false" customHeight="false" outlineLevel="0" collapsed="false">
      <c r="D8511" s="240" t="n">
        <v>8511</v>
      </c>
    </row>
    <row r="8512" customFormat="false" ht="15.75" hidden="false" customHeight="false" outlineLevel="0" collapsed="false">
      <c r="D8512" s="240" t="n">
        <v>8512</v>
      </c>
    </row>
    <row r="8513" customFormat="false" ht="15.75" hidden="false" customHeight="false" outlineLevel="0" collapsed="false">
      <c r="D8513" s="240" t="n">
        <v>8513</v>
      </c>
    </row>
    <row r="8514" customFormat="false" ht="15.75" hidden="false" customHeight="false" outlineLevel="0" collapsed="false">
      <c r="D8514" s="240" t="n">
        <v>8514</v>
      </c>
    </row>
    <row r="8515" customFormat="false" ht="15.75" hidden="false" customHeight="false" outlineLevel="0" collapsed="false">
      <c r="D8515" s="240" t="n">
        <v>8515</v>
      </c>
    </row>
    <row r="8516" customFormat="false" ht="15.75" hidden="false" customHeight="false" outlineLevel="0" collapsed="false">
      <c r="D8516" s="240" t="n">
        <v>8516</v>
      </c>
    </row>
    <row r="8517" customFormat="false" ht="15.75" hidden="false" customHeight="false" outlineLevel="0" collapsed="false">
      <c r="D8517" s="240" t="n">
        <v>8517</v>
      </c>
    </row>
    <row r="8518" customFormat="false" ht="15.75" hidden="false" customHeight="false" outlineLevel="0" collapsed="false">
      <c r="D8518" s="240" t="n">
        <v>8518</v>
      </c>
    </row>
    <row r="8519" customFormat="false" ht="15.75" hidden="false" customHeight="false" outlineLevel="0" collapsed="false">
      <c r="D8519" s="240" t="n">
        <v>8519</v>
      </c>
    </row>
    <row r="8520" customFormat="false" ht="15.75" hidden="false" customHeight="false" outlineLevel="0" collapsed="false">
      <c r="D8520" s="240" t="n">
        <v>8520</v>
      </c>
    </row>
    <row r="8521" customFormat="false" ht="15.75" hidden="false" customHeight="false" outlineLevel="0" collapsed="false">
      <c r="D8521" s="240" t="n">
        <v>8521</v>
      </c>
    </row>
    <row r="8522" customFormat="false" ht="15.75" hidden="false" customHeight="false" outlineLevel="0" collapsed="false">
      <c r="D8522" s="240" t="n">
        <v>8522</v>
      </c>
    </row>
    <row r="8523" customFormat="false" ht="15.75" hidden="false" customHeight="false" outlineLevel="0" collapsed="false">
      <c r="D8523" s="240" t="n">
        <v>8523</v>
      </c>
    </row>
    <row r="8524" customFormat="false" ht="15.75" hidden="false" customHeight="false" outlineLevel="0" collapsed="false">
      <c r="D8524" s="240" t="n">
        <v>8524</v>
      </c>
    </row>
    <row r="8525" customFormat="false" ht="15.75" hidden="false" customHeight="false" outlineLevel="0" collapsed="false">
      <c r="D8525" s="240" t="n">
        <v>8525</v>
      </c>
    </row>
    <row r="8526" customFormat="false" ht="15.75" hidden="false" customHeight="false" outlineLevel="0" collapsed="false">
      <c r="D8526" s="240" t="n">
        <v>8526</v>
      </c>
    </row>
    <row r="8527" customFormat="false" ht="15.75" hidden="false" customHeight="false" outlineLevel="0" collapsed="false">
      <c r="D8527" s="240" t="n">
        <v>8527</v>
      </c>
    </row>
    <row r="8528" customFormat="false" ht="15.75" hidden="false" customHeight="false" outlineLevel="0" collapsed="false">
      <c r="D8528" s="240" t="n">
        <v>8528</v>
      </c>
    </row>
    <row r="8529" customFormat="false" ht="15.75" hidden="false" customHeight="false" outlineLevel="0" collapsed="false">
      <c r="D8529" s="240" t="n">
        <v>8529</v>
      </c>
    </row>
    <row r="8530" customFormat="false" ht="15.75" hidden="false" customHeight="false" outlineLevel="0" collapsed="false">
      <c r="D8530" s="240" t="n">
        <v>8530</v>
      </c>
    </row>
    <row r="8531" customFormat="false" ht="15.75" hidden="false" customHeight="false" outlineLevel="0" collapsed="false">
      <c r="D8531" s="240" t="n">
        <v>8531</v>
      </c>
    </row>
    <row r="8532" customFormat="false" ht="15.75" hidden="false" customHeight="false" outlineLevel="0" collapsed="false">
      <c r="D8532" s="240" t="n">
        <v>8532</v>
      </c>
    </row>
    <row r="8533" customFormat="false" ht="15.75" hidden="false" customHeight="false" outlineLevel="0" collapsed="false">
      <c r="D8533" s="240" t="n">
        <v>8533</v>
      </c>
    </row>
    <row r="8534" customFormat="false" ht="15.75" hidden="false" customHeight="false" outlineLevel="0" collapsed="false">
      <c r="D8534" s="240" t="n">
        <v>8534</v>
      </c>
    </row>
    <row r="8535" customFormat="false" ht="15.75" hidden="false" customHeight="false" outlineLevel="0" collapsed="false">
      <c r="D8535" s="240" t="n">
        <v>8535</v>
      </c>
    </row>
    <row r="8536" customFormat="false" ht="15.75" hidden="false" customHeight="false" outlineLevel="0" collapsed="false">
      <c r="D8536" s="240" t="n">
        <v>8536</v>
      </c>
    </row>
    <row r="8537" customFormat="false" ht="15.75" hidden="false" customHeight="false" outlineLevel="0" collapsed="false">
      <c r="D8537" s="240" t="n">
        <v>8537</v>
      </c>
    </row>
    <row r="8538" customFormat="false" ht="15.75" hidden="false" customHeight="false" outlineLevel="0" collapsed="false">
      <c r="D8538" s="240" t="n">
        <v>8538</v>
      </c>
    </row>
    <row r="8539" customFormat="false" ht="15.75" hidden="false" customHeight="false" outlineLevel="0" collapsed="false">
      <c r="D8539" s="240" t="n">
        <v>8539</v>
      </c>
    </row>
    <row r="8540" customFormat="false" ht="15.75" hidden="false" customHeight="false" outlineLevel="0" collapsed="false">
      <c r="D8540" s="240" t="n">
        <v>8540</v>
      </c>
    </row>
    <row r="8541" customFormat="false" ht="15.75" hidden="false" customHeight="false" outlineLevel="0" collapsed="false">
      <c r="D8541" s="240" t="n">
        <v>8541</v>
      </c>
    </row>
    <row r="8542" customFormat="false" ht="15.75" hidden="false" customHeight="false" outlineLevel="0" collapsed="false">
      <c r="D8542" s="240" t="n">
        <v>8542</v>
      </c>
    </row>
    <row r="8543" customFormat="false" ht="15.75" hidden="false" customHeight="false" outlineLevel="0" collapsed="false">
      <c r="D8543" s="240" t="n">
        <v>8543</v>
      </c>
    </row>
    <row r="8544" customFormat="false" ht="15.75" hidden="false" customHeight="false" outlineLevel="0" collapsed="false">
      <c r="D8544" s="240" t="n">
        <v>8544</v>
      </c>
    </row>
    <row r="8545" customFormat="false" ht="15.75" hidden="false" customHeight="false" outlineLevel="0" collapsed="false">
      <c r="D8545" s="240" t="n">
        <v>8545</v>
      </c>
    </row>
    <row r="8546" customFormat="false" ht="15.75" hidden="false" customHeight="false" outlineLevel="0" collapsed="false">
      <c r="D8546" s="240" t="n">
        <v>8546</v>
      </c>
    </row>
    <row r="8547" customFormat="false" ht="15.75" hidden="false" customHeight="false" outlineLevel="0" collapsed="false">
      <c r="D8547" s="240" t="n">
        <v>8547</v>
      </c>
    </row>
    <row r="8548" customFormat="false" ht="15.75" hidden="false" customHeight="false" outlineLevel="0" collapsed="false">
      <c r="D8548" s="240" t="n">
        <v>8548</v>
      </c>
    </row>
    <row r="8549" customFormat="false" ht="15.75" hidden="false" customHeight="false" outlineLevel="0" collapsed="false">
      <c r="D8549" s="240" t="n">
        <v>8549</v>
      </c>
    </row>
    <row r="8550" customFormat="false" ht="15.75" hidden="false" customHeight="false" outlineLevel="0" collapsed="false">
      <c r="D8550" s="240" t="n">
        <v>8550</v>
      </c>
    </row>
    <row r="8551" customFormat="false" ht="15.75" hidden="false" customHeight="false" outlineLevel="0" collapsed="false">
      <c r="D8551" s="240" t="n">
        <v>8551</v>
      </c>
    </row>
    <row r="8552" customFormat="false" ht="15.75" hidden="false" customHeight="false" outlineLevel="0" collapsed="false">
      <c r="D8552" s="240" t="n">
        <v>8552</v>
      </c>
    </row>
    <row r="8553" customFormat="false" ht="15.75" hidden="false" customHeight="false" outlineLevel="0" collapsed="false">
      <c r="D8553" s="240" t="n">
        <v>8553</v>
      </c>
    </row>
    <row r="8554" customFormat="false" ht="15.75" hidden="false" customHeight="false" outlineLevel="0" collapsed="false">
      <c r="D8554" s="240" t="n">
        <v>8554</v>
      </c>
    </row>
    <row r="8555" customFormat="false" ht="15.75" hidden="false" customHeight="false" outlineLevel="0" collapsed="false">
      <c r="D8555" s="240" t="n">
        <v>8555</v>
      </c>
    </row>
    <row r="8556" customFormat="false" ht="15.75" hidden="false" customHeight="false" outlineLevel="0" collapsed="false">
      <c r="D8556" s="240" t="n">
        <v>8556</v>
      </c>
    </row>
    <row r="8557" customFormat="false" ht="15.75" hidden="false" customHeight="false" outlineLevel="0" collapsed="false">
      <c r="D8557" s="240" t="n">
        <v>8557</v>
      </c>
    </row>
    <row r="8558" customFormat="false" ht="15.75" hidden="false" customHeight="false" outlineLevel="0" collapsed="false">
      <c r="D8558" s="240" t="n">
        <v>8558</v>
      </c>
    </row>
    <row r="8559" customFormat="false" ht="15.75" hidden="false" customHeight="false" outlineLevel="0" collapsed="false">
      <c r="D8559" s="240" t="n">
        <v>8559</v>
      </c>
    </row>
    <row r="8560" customFormat="false" ht="15.75" hidden="false" customHeight="false" outlineLevel="0" collapsed="false">
      <c r="D8560" s="240" t="n">
        <v>8560</v>
      </c>
    </row>
    <row r="8561" customFormat="false" ht="15.75" hidden="false" customHeight="false" outlineLevel="0" collapsed="false">
      <c r="D8561" s="240" t="n">
        <v>8561</v>
      </c>
    </row>
    <row r="8562" customFormat="false" ht="15.75" hidden="false" customHeight="false" outlineLevel="0" collapsed="false">
      <c r="D8562" s="240" t="n">
        <v>8562</v>
      </c>
    </row>
    <row r="8563" customFormat="false" ht="15.75" hidden="false" customHeight="false" outlineLevel="0" collapsed="false">
      <c r="D8563" s="240" t="n">
        <v>8563</v>
      </c>
    </row>
    <row r="8564" customFormat="false" ht="15.75" hidden="false" customHeight="false" outlineLevel="0" collapsed="false">
      <c r="D8564" s="240" t="n">
        <v>8564</v>
      </c>
    </row>
    <row r="8565" customFormat="false" ht="15.75" hidden="false" customHeight="false" outlineLevel="0" collapsed="false">
      <c r="D8565" s="240" t="n">
        <v>8565</v>
      </c>
    </row>
    <row r="8566" customFormat="false" ht="15.75" hidden="false" customHeight="false" outlineLevel="0" collapsed="false">
      <c r="D8566" s="240" t="n">
        <v>8566</v>
      </c>
    </row>
    <row r="8567" customFormat="false" ht="15.75" hidden="false" customHeight="false" outlineLevel="0" collapsed="false">
      <c r="D8567" s="240" t="n">
        <v>8567</v>
      </c>
    </row>
    <row r="8568" customFormat="false" ht="15.75" hidden="false" customHeight="false" outlineLevel="0" collapsed="false">
      <c r="D8568" s="240" t="n">
        <v>8568</v>
      </c>
    </row>
    <row r="8569" customFormat="false" ht="15.75" hidden="false" customHeight="false" outlineLevel="0" collapsed="false">
      <c r="D8569" s="240" t="n">
        <v>8569</v>
      </c>
    </row>
    <row r="8570" customFormat="false" ht="15.75" hidden="false" customHeight="false" outlineLevel="0" collapsed="false">
      <c r="D8570" s="240" t="n">
        <v>8570</v>
      </c>
    </row>
    <row r="8571" customFormat="false" ht="15.75" hidden="false" customHeight="false" outlineLevel="0" collapsed="false">
      <c r="D8571" s="240" t="n">
        <v>8571</v>
      </c>
    </row>
    <row r="8572" customFormat="false" ht="15.75" hidden="false" customHeight="false" outlineLevel="0" collapsed="false">
      <c r="D8572" s="240" t="n">
        <v>8572</v>
      </c>
    </row>
    <row r="8573" customFormat="false" ht="15.75" hidden="false" customHeight="false" outlineLevel="0" collapsed="false">
      <c r="D8573" s="240" t="n">
        <v>8573</v>
      </c>
    </row>
    <row r="8574" customFormat="false" ht="15.75" hidden="false" customHeight="false" outlineLevel="0" collapsed="false">
      <c r="D8574" s="240" t="n">
        <v>8574</v>
      </c>
    </row>
    <row r="8575" customFormat="false" ht="15.75" hidden="false" customHeight="false" outlineLevel="0" collapsed="false">
      <c r="D8575" s="240" t="n">
        <v>8575</v>
      </c>
    </row>
    <row r="8576" customFormat="false" ht="15.75" hidden="false" customHeight="false" outlineLevel="0" collapsed="false">
      <c r="D8576" s="240" t="n">
        <v>8576</v>
      </c>
    </row>
    <row r="8577" customFormat="false" ht="15.75" hidden="false" customHeight="false" outlineLevel="0" collapsed="false">
      <c r="D8577" s="240" t="n">
        <v>8577</v>
      </c>
    </row>
    <row r="8578" customFormat="false" ht="15.75" hidden="false" customHeight="false" outlineLevel="0" collapsed="false">
      <c r="D8578" s="240" t="n">
        <v>8578</v>
      </c>
    </row>
    <row r="8579" customFormat="false" ht="15.75" hidden="false" customHeight="false" outlineLevel="0" collapsed="false">
      <c r="D8579" s="240" t="n">
        <v>8579</v>
      </c>
    </row>
    <row r="8580" customFormat="false" ht="15.75" hidden="false" customHeight="false" outlineLevel="0" collapsed="false">
      <c r="D8580" s="240" t="n">
        <v>8580</v>
      </c>
    </row>
    <row r="8581" customFormat="false" ht="15.75" hidden="false" customHeight="false" outlineLevel="0" collapsed="false">
      <c r="D8581" s="240" t="n">
        <v>8581</v>
      </c>
    </row>
    <row r="8582" customFormat="false" ht="15.75" hidden="false" customHeight="false" outlineLevel="0" collapsed="false">
      <c r="D8582" s="240" t="n">
        <v>8582</v>
      </c>
    </row>
    <row r="8583" customFormat="false" ht="15.75" hidden="false" customHeight="false" outlineLevel="0" collapsed="false">
      <c r="D8583" s="240" t="n">
        <v>8583</v>
      </c>
    </row>
    <row r="8584" customFormat="false" ht="15.75" hidden="false" customHeight="false" outlineLevel="0" collapsed="false">
      <c r="D8584" s="240" t="n">
        <v>8584</v>
      </c>
    </row>
    <row r="8585" customFormat="false" ht="15.75" hidden="false" customHeight="false" outlineLevel="0" collapsed="false">
      <c r="D8585" s="240" t="n">
        <v>8585</v>
      </c>
    </row>
    <row r="8586" customFormat="false" ht="15.75" hidden="false" customHeight="false" outlineLevel="0" collapsed="false">
      <c r="D8586" s="240" t="n">
        <v>8586</v>
      </c>
    </row>
    <row r="8587" customFormat="false" ht="15.75" hidden="false" customHeight="false" outlineLevel="0" collapsed="false">
      <c r="D8587" s="240" t="n">
        <v>8587</v>
      </c>
    </row>
    <row r="8588" customFormat="false" ht="15.75" hidden="false" customHeight="false" outlineLevel="0" collapsed="false">
      <c r="D8588" s="240" t="n">
        <v>8588</v>
      </c>
    </row>
    <row r="8589" customFormat="false" ht="15.75" hidden="false" customHeight="false" outlineLevel="0" collapsed="false">
      <c r="D8589" s="240" t="n">
        <v>8589</v>
      </c>
    </row>
    <row r="8590" customFormat="false" ht="15.75" hidden="false" customHeight="false" outlineLevel="0" collapsed="false">
      <c r="D8590" s="240" t="n">
        <v>8590</v>
      </c>
    </row>
    <row r="8591" customFormat="false" ht="15.75" hidden="false" customHeight="false" outlineLevel="0" collapsed="false">
      <c r="D8591" s="240" t="n">
        <v>8591</v>
      </c>
    </row>
    <row r="8592" customFormat="false" ht="15.75" hidden="false" customHeight="false" outlineLevel="0" collapsed="false">
      <c r="D8592" s="240" t="n">
        <v>8592</v>
      </c>
    </row>
    <row r="8593" customFormat="false" ht="15.75" hidden="false" customHeight="false" outlineLevel="0" collapsed="false">
      <c r="D8593" s="240" t="n">
        <v>8593</v>
      </c>
    </row>
    <row r="8594" customFormat="false" ht="15.75" hidden="false" customHeight="false" outlineLevel="0" collapsed="false">
      <c r="D8594" s="240" t="n">
        <v>8594</v>
      </c>
    </row>
    <row r="8595" customFormat="false" ht="15.75" hidden="false" customHeight="false" outlineLevel="0" collapsed="false">
      <c r="D8595" s="240" t="n">
        <v>8595</v>
      </c>
    </row>
    <row r="8596" customFormat="false" ht="15.75" hidden="false" customHeight="false" outlineLevel="0" collapsed="false">
      <c r="D8596" s="240" t="n">
        <v>8596</v>
      </c>
    </row>
    <row r="8597" customFormat="false" ht="15.75" hidden="false" customHeight="false" outlineLevel="0" collapsed="false">
      <c r="D8597" s="240" t="n">
        <v>8597</v>
      </c>
    </row>
    <row r="8598" customFormat="false" ht="15.75" hidden="false" customHeight="false" outlineLevel="0" collapsed="false">
      <c r="D8598" s="240" t="n">
        <v>8598</v>
      </c>
    </row>
    <row r="8599" customFormat="false" ht="15.75" hidden="false" customHeight="false" outlineLevel="0" collapsed="false">
      <c r="D8599" s="240" t="n">
        <v>8599</v>
      </c>
    </row>
    <row r="8600" customFormat="false" ht="15.75" hidden="false" customHeight="false" outlineLevel="0" collapsed="false">
      <c r="D8600" s="240" t="n">
        <v>8600</v>
      </c>
    </row>
    <row r="8601" customFormat="false" ht="15.75" hidden="false" customHeight="false" outlineLevel="0" collapsed="false">
      <c r="D8601" s="240" t="n">
        <v>8601</v>
      </c>
    </row>
    <row r="8602" customFormat="false" ht="15.75" hidden="false" customHeight="false" outlineLevel="0" collapsed="false">
      <c r="D8602" s="240" t="n">
        <v>8602</v>
      </c>
    </row>
    <row r="8603" customFormat="false" ht="15.75" hidden="false" customHeight="false" outlineLevel="0" collapsed="false">
      <c r="D8603" s="240" t="n">
        <v>8603</v>
      </c>
    </row>
    <row r="8604" customFormat="false" ht="15.75" hidden="false" customHeight="false" outlineLevel="0" collapsed="false">
      <c r="D8604" s="240" t="n">
        <v>8604</v>
      </c>
    </row>
    <row r="8605" customFormat="false" ht="15.75" hidden="false" customHeight="false" outlineLevel="0" collapsed="false">
      <c r="D8605" s="240" t="n">
        <v>8605</v>
      </c>
    </row>
    <row r="8606" customFormat="false" ht="15.75" hidden="false" customHeight="false" outlineLevel="0" collapsed="false">
      <c r="D8606" s="240" t="n">
        <v>8606</v>
      </c>
    </row>
    <row r="8607" customFormat="false" ht="15.75" hidden="false" customHeight="false" outlineLevel="0" collapsed="false">
      <c r="D8607" s="240" t="n">
        <v>8607</v>
      </c>
    </row>
    <row r="8608" customFormat="false" ht="15.75" hidden="false" customHeight="false" outlineLevel="0" collapsed="false">
      <c r="D8608" s="240" t="n">
        <v>8608</v>
      </c>
    </row>
    <row r="8609" customFormat="false" ht="15.75" hidden="false" customHeight="false" outlineLevel="0" collapsed="false">
      <c r="D8609" s="240" t="n">
        <v>8609</v>
      </c>
    </row>
    <row r="8610" customFormat="false" ht="15.75" hidden="false" customHeight="false" outlineLevel="0" collapsed="false">
      <c r="D8610" s="240" t="n">
        <v>8610</v>
      </c>
    </row>
    <row r="8611" customFormat="false" ht="15.75" hidden="false" customHeight="false" outlineLevel="0" collapsed="false">
      <c r="D8611" s="240" t="n">
        <v>8611</v>
      </c>
    </row>
    <row r="8612" customFormat="false" ht="15.75" hidden="false" customHeight="false" outlineLevel="0" collapsed="false">
      <c r="D8612" s="240" t="n">
        <v>8612</v>
      </c>
    </row>
    <row r="8613" customFormat="false" ht="15.75" hidden="false" customHeight="false" outlineLevel="0" collapsed="false">
      <c r="D8613" s="240" t="n">
        <v>8613</v>
      </c>
    </row>
    <row r="8614" customFormat="false" ht="15.75" hidden="false" customHeight="false" outlineLevel="0" collapsed="false">
      <c r="D8614" s="240" t="n">
        <v>8614</v>
      </c>
    </row>
    <row r="8615" customFormat="false" ht="15.75" hidden="false" customHeight="false" outlineLevel="0" collapsed="false">
      <c r="D8615" s="240" t="n">
        <v>8615</v>
      </c>
    </row>
    <row r="8616" customFormat="false" ht="15.75" hidden="false" customHeight="false" outlineLevel="0" collapsed="false">
      <c r="D8616" s="240" t="n">
        <v>8616</v>
      </c>
    </row>
    <row r="8617" customFormat="false" ht="15.75" hidden="false" customHeight="false" outlineLevel="0" collapsed="false">
      <c r="D8617" s="240" t="n">
        <v>8617</v>
      </c>
    </row>
    <row r="8618" customFormat="false" ht="15.75" hidden="false" customHeight="false" outlineLevel="0" collapsed="false">
      <c r="D8618" s="240" t="n">
        <v>8618</v>
      </c>
    </row>
    <row r="8619" customFormat="false" ht="15.75" hidden="false" customHeight="false" outlineLevel="0" collapsed="false">
      <c r="D8619" s="240" t="n">
        <v>8619</v>
      </c>
    </row>
    <row r="8620" customFormat="false" ht="15.75" hidden="false" customHeight="false" outlineLevel="0" collapsed="false">
      <c r="D8620" s="240" t="n">
        <v>8620</v>
      </c>
    </row>
    <row r="8621" customFormat="false" ht="15.75" hidden="false" customHeight="false" outlineLevel="0" collapsed="false">
      <c r="D8621" s="240" t="n">
        <v>8621</v>
      </c>
    </row>
    <row r="8622" customFormat="false" ht="15.75" hidden="false" customHeight="false" outlineLevel="0" collapsed="false">
      <c r="D8622" s="240" t="n">
        <v>8622</v>
      </c>
    </row>
    <row r="8623" customFormat="false" ht="15.75" hidden="false" customHeight="false" outlineLevel="0" collapsed="false">
      <c r="D8623" s="240" t="n">
        <v>8623</v>
      </c>
    </row>
    <row r="8624" customFormat="false" ht="15.75" hidden="false" customHeight="false" outlineLevel="0" collapsed="false">
      <c r="D8624" s="240" t="n">
        <v>8624</v>
      </c>
    </row>
    <row r="8625" customFormat="false" ht="15.75" hidden="false" customHeight="false" outlineLevel="0" collapsed="false">
      <c r="D8625" s="240" t="n">
        <v>8625</v>
      </c>
    </row>
    <row r="8626" customFormat="false" ht="15.75" hidden="false" customHeight="false" outlineLevel="0" collapsed="false">
      <c r="D8626" s="240" t="n">
        <v>8626</v>
      </c>
    </row>
    <row r="8627" customFormat="false" ht="15.75" hidden="false" customHeight="false" outlineLevel="0" collapsed="false">
      <c r="D8627" s="240" t="n">
        <v>8627</v>
      </c>
    </row>
    <row r="8628" customFormat="false" ht="15.75" hidden="false" customHeight="false" outlineLevel="0" collapsed="false">
      <c r="D8628" s="240" t="n">
        <v>8628</v>
      </c>
    </row>
    <row r="8629" customFormat="false" ht="15.75" hidden="false" customHeight="false" outlineLevel="0" collapsed="false">
      <c r="D8629" s="240" t="n">
        <v>8629</v>
      </c>
    </row>
    <row r="8630" customFormat="false" ht="15.75" hidden="false" customHeight="false" outlineLevel="0" collapsed="false">
      <c r="D8630" s="240" t="n">
        <v>8630</v>
      </c>
    </row>
    <row r="8631" customFormat="false" ht="15.75" hidden="false" customHeight="false" outlineLevel="0" collapsed="false">
      <c r="D8631" s="240" t="n">
        <v>8631</v>
      </c>
    </row>
    <row r="8632" customFormat="false" ht="15.75" hidden="false" customHeight="false" outlineLevel="0" collapsed="false">
      <c r="D8632" s="240" t="n">
        <v>8632</v>
      </c>
    </row>
    <row r="8633" customFormat="false" ht="15.75" hidden="false" customHeight="false" outlineLevel="0" collapsed="false">
      <c r="D8633" s="240" t="n">
        <v>8633</v>
      </c>
    </row>
    <row r="8634" customFormat="false" ht="15.75" hidden="false" customHeight="false" outlineLevel="0" collapsed="false">
      <c r="D8634" s="240" t="n">
        <v>8634</v>
      </c>
    </row>
    <row r="8635" customFormat="false" ht="15.75" hidden="false" customHeight="false" outlineLevel="0" collapsed="false">
      <c r="D8635" s="240" t="n">
        <v>8635</v>
      </c>
    </row>
    <row r="8636" customFormat="false" ht="15.75" hidden="false" customHeight="false" outlineLevel="0" collapsed="false">
      <c r="D8636" s="240" t="n">
        <v>8636</v>
      </c>
    </row>
    <row r="8637" customFormat="false" ht="15.75" hidden="false" customHeight="false" outlineLevel="0" collapsed="false">
      <c r="D8637" s="240" t="n">
        <v>8637</v>
      </c>
    </row>
    <row r="8638" customFormat="false" ht="15.75" hidden="false" customHeight="false" outlineLevel="0" collapsed="false">
      <c r="D8638" s="240" t="n">
        <v>8638</v>
      </c>
    </row>
    <row r="8639" customFormat="false" ht="15.75" hidden="false" customHeight="false" outlineLevel="0" collapsed="false">
      <c r="D8639" s="240" t="n">
        <v>8639</v>
      </c>
    </row>
    <row r="8640" customFormat="false" ht="15.75" hidden="false" customHeight="false" outlineLevel="0" collapsed="false">
      <c r="D8640" s="240" t="n">
        <v>8640</v>
      </c>
    </row>
    <row r="8641" customFormat="false" ht="15.75" hidden="false" customHeight="false" outlineLevel="0" collapsed="false">
      <c r="D8641" s="240" t="n">
        <v>8641</v>
      </c>
    </row>
    <row r="8642" customFormat="false" ht="15.75" hidden="false" customHeight="false" outlineLevel="0" collapsed="false">
      <c r="D8642" s="240" t="n">
        <v>8642</v>
      </c>
    </row>
    <row r="8643" customFormat="false" ht="15.75" hidden="false" customHeight="false" outlineLevel="0" collapsed="false">
      <c r="D8643" s="240" t="n">
        <v>8643</v>
      </c>
    </row>
    <row r="8644" customFormat="false" ht="15.75" hidden="false" customHeight="false" outlineLevel="0" collapsed="false">
      <c r="D8644" s="240" t="n">
        <v>8644</v>
      </c>
    </row>
    <row r="8645" customFormat="false" ht="15.75" hidden="false" customHeight="false" outlineLevel="0" collapsed="false">
      <c r="D8645" s="240" t="n">
        <v>8645</v>
      </c>
    </row>
    <row r="8646" customFormat="false" ht="15.75" hidden="false" customHeight="false" outlineLevel="0" collapsed="false">
      <c r="D8646" s="240" t="n">
        <v>8646</v>
      </c>
    </row>
    <row r="8647" customFormat="false" ht="15.75" hidden="false" customHeight="false" outlineLevel="0" collapsed="false">
      <c r="D8647" s="240" t="n">
        <v>8647</v>
      </c>
    </row>
    <row r="8648" customFormat="false" ht="15.75" hidden="false" customHeight="false" outlineLevel="0" collapsed="false">
      <c r="D8648" s="240" t="n">
        <v>8648</v>
      </c>
    </row>
    <row r="8649" customFormat="false" ht="15.75" hidden="false" customHeight="false" outlineLevel="0" collapsed="false">
      <c r="D8649" s="240" t="n">
        <v>8649</v>
      </c>
    </row>
    <row r="8650" customFormat="false" ht="15.75" hidden="false" customHeight="false" outlineLevel="0" collapsed="false">
      <c r="D8650" s="240" t="n">
        <v>8650</v>
      </c>
    </row>
    <row r="8651" customFormat="false" ht="15.75" hidden="false" customHeight="false" outlineLevel="0" collapsed="false">
      <c r="D8651" s="240" t="n">
        <v>8651</v>
      </c>
    </row>
    <row r="8652" customFormat="false" ht="15.75" hidden="false" customHeight="false" outlineLevel="0" collapsed="false">
      <c r="D8652" s="240" t="n">
        <v>8652</v>
      </c>
    </row>
    <row r="8653" customFormat="false" ht="15.75" hidden="false" customHeight="false" outlineLevel="0" collapsed="false">
      <c r="D8653" s="240" t="n">
        <v>8653</v>
      </c>
    </row>
    <row r="8654" customFormat="false" ht="15.75" hidden="false" customHeight="false" outlineLevel="0" collapsed="false">
      <c r="D8654" s="240" t="n">
        <v>8654</v>
      </c>
    </row>
    <row r="8655" customFormat="false" ht="15.75" hidden="false" customHeight="false" outlineLevel="0" collapsed="false">
      <c r="D8655" s="240" t="n">
        <v>8655</v>
      </c>
    </row>
    <row r="8656" customFormat="false" ht="15.75" hidden="false" customHeight="false" outlineLevel="0" collapsed="false">
      <c r="D8656" s="240" t="n">
        <v>8656</v>
      </c>
    </row>
    <row r="8657" customFormat="false" ht="15.75" hidden="false" customHeight="false" outlineLevel="0" collapsed="false">
      <c r="D8657" s="240" t="n">
        <v>8657</v>
      </c>
    </row>
    <row r="8658" customFormat="false" ht="15.75" hidden="false" customHeight="false" outlineLevel="0" collapsed="false">
      <c r="D8658" s="240" t="n">
        <v>8658</v>
      </c>
    </row>
    <row r="8659" customFormat="false" ht="15.75" hidden="false" customHeight="false" outlineLevel="0" collapsed="false">
      <c r="D8659" s="240" t="n">
        <v>8659</v>
      </c>
    </row>
    <row r="8660" customFormat="false" ht="15.75" hidden="false" customHeight="false" outlineLevel="0" collapsed="false">
      <c r="D8660" s="240" t="n">
        <v>8660</v>
      </c>
    </row>
    <row r="8661" customFormat="false" ht="15.75" hidden="false" customHeight="false" outlineLevel="0" collapsed="false">
      <c r="D8661" s="240" t="n">
        <v>8661</v>
      </c>
    </row>
    <row r="8662" customFormat="false" ht="15.75" hidden="false" customHeight="false" outlineLevel="0" collapsed="false">
      <c r="D8662" s="240" t="n">
        <v>8662</v>
      </c>
    </row>
    <row r="8663" customFormat="false" ht="15.75" hidden="false" customHeight="false" outlineLevel="0" collapsed="false">
      <c r="D8663" s="240" t="n">
        <v>8663</v>
      </c>
    </row>
    <row r="8664" customFormat="false" ht="15.75" hidden="false" customHeight="false" outlineLevel="0" collapsed="false">
      <c r="D8664" s="240" t="n">
        <v>8664</v>
      </c>
    </row>
    <row r="8665" customFormat="false" ht="15.75" hidden="false" customHeight="false" outlineLevel="0" collapsed="false">
      <c r="D8665" s="240" t="n">
        <v>8665</v>
      </c>
    </row>
    <row r="8666" customFormat="false" ht="15.75" hidden="false" customHeight="false" outlineLevel="0" collapsed="false">
      <c r="D8666" s="240" t="n">
        <v>8666</v>
      </c>
    </row>
    <row r="8667" customFormat="false" ht="15.75" hidden="false" customHeight="false" outlineLevel="0" collapsed="false">
      <c r="D8667" s="240" t="n">
        <v>8667</v>
      </c>
    </row>
    <row r="8668" customFormat="false" ht="15.75" hidden="false" customHeight="false" outlineLevel="0" collapsed="false">
      <c r="D8668" s="240" t="n">
        <v>8668</v>
      </c>
    </row>
    <row r="8669" customFormat="false" ht="15.75" hidden="false" customHeight="false" outlineLevel="0" collapsed="false">
      <c r="D8669" s="240" t="n">
        <v>8669</v>
      </c>
    </row>
    <row r="8670" customFormat="false" ht="15.75" hidden="false" customHeight="false" outlineLevel="0" collapsed="false">
      <c r="D8670" s="240" t="n">
        <v>8670</v>
      </c>
    </row>
    <row r="8671" customFormat="false" ht="15.75" hidden="false" customHeight="false" outlineLevel="0" collapsed="false">
      <c r="D8671" s="240" t="n">
        <v>8671</v>
      </c>
    </row>
    <row r="8672" customFormat="false" ht="15.75" hidden="false" customHeight="false" outlineLevel="0" collapsed="false">
      <c r="D8672" s="240" t="n">
        <v>8672</v>
      </c>
    </row>
    <row r="8673" customFormat="false" ht="15.75" hidden="false" customHeight="false" outlineLevel="0" collapsed="false">
      <c r="D8673" s="240" t="n">
        <v>8673</v>
      </c>
    </row>
    <row r="8674" customFormat="false" ht="15.75" hidden="false" customHeight="false" outlineLevel="0" collapsed="false">
      <c r="D8674" s="240" t="n">
        <v>8674</v>
      </c>
    </row>
    <row r="8675" customFormat="false" ht="15.75" hidden="false" customHeight="false" outlineLevel="0" collapsed="false">
      <c r="D8675" s="240" t="n">
        <v>8675</v>
      </c>
    </row>
    <row r="8676" customFormat="false" ht="15.75" hidden="false" customHeight="false" outlineLevel="0" collapsed="false">
      <c r="D8676" s="240" t="n">
        <v>8676</v>
      </c>
    </row>
    <row r="8677" customFormat="false" ht="15.75" hidden="false" customHeight="false" outlineLevel="0" collapsed="false">
      <c r="D8677" s="240" t="n">
        <v>8677</v>
      </c>
    </row>
    <row r="8678" customFormat="false" ht="15.75" hidden="false" customHeight="false" outlineLevel="0" collapsed="false">
      <c r="D8678" s="240" t="n">
        <v>8678</v>
      </c>
    </row>
    <row r="8679" customFormat="false" ht="15.75" hidden="false" customHeight="false" outlineLevel="0" collapsed="false">
      <c r="D8679" s="240" t="n">
        <v>8679</v>
      </c>
    </row>
    <row r="8680" customFormat="false" ht="15.75" hidden="false" customHeight="false" outlineLevel="0" collapsed="false">
      <c r="D8680" s="240" t="n">
        <v>8680</v>
      </c>
    </row>
    <row r="8681" customFormat="false" ht="15.75" hidden="false" customHeight="false" outlineLevel="0" collapsed="false">
      <c r="D8681" s="240" t="n">
        <v>8681</v>
      </c>
    </row>
    <row r="8682" customFormat="false" ht="15.75" hidden="false" customHeight="false" outlineLevel="0" collapsed="false">
      <c r="D8682" s="240" t="n">
        <v>8682</v>
      </c>
    </row>
    <row r="8683" customFormat="false" ht="15.75" hidden="false" customHeight="false" outlineLevel="0" collapsed="false">
      <c r="D8683" s="240" t="n">
        <v>8683</v>
      </c>
    </row>
    <row r="8684" customFormat="false" ht="15.75" hidden="false" customHeight="false" outlineLevel="0" collapsed="false">
      <c r="D8684" s="240" t="n">
        <v>8684</v>
      </c>
    </row>
    <row r="8685" customFormat="false" ht="15.75" hidden="false" customHeight="false" outlineLevel="0" collapsed="false">
      <c r="D8685" s="240" t="n">
        <v>8685</v>
      </c>
    </row>
    <row r="8686" customFormat="false" ht="15.75" hidden="false" customHeight="false" outlineLevel="0" collapsed="false">
      <c r="D8686" s="240" t="n">
        <v>8686</v>
      </c>
    </row>
    <row r="8687" customFormat="false" ht="15.75" hidden="false" customHeight="false" outlineLevel="0" collapsed="false">
      <c r="D8687" s="240" t="n">
        <v>8687</v>
      </c>
    </row>
    <row r="8688" customFormat="false" ht="15.75" hidden="false" customHeight="false" outlineLevel="0" collapsed="false">
      <c r="D8688" s="240" t="n">
        <v>8688</v>
      </c>
    </row>
    <row r="8689" customFormat="false" ht="15.75" hidden="false" customHeight="false" outlineLevel="0" collapsed="false">
      <c r="D8689" s="240" t="n">
        <v>8689</v>
      </c>
    </row>
    <row r="8690" customFormat="false" ht="15.75" hidden="false" customHeight="false" outlineLevel="0" collapsed="false">
      <c r="D8690" s="240" t="n">
        <v>8690</v>
      </c>
    </row>
    <row r="8691" customFormat="false" ht="15.75" hidden="false" customHeight="false" outlineLevel="0" collapsed="false">
      <c r="D8691" s="240" t="n">
        <v>8691</v>
      </c>
    </row>
    <row r="8692" customFormat="false" ht="15.75" hidden="false" customHeight="false" outlineLevel="0" collapsed="false">
      <c r="D8692" s="240" t="n">
        <v>8692</v>
      </c>
    </row>
    <row r="8693" customFormat="false" ht="15.75" hidden="false" customHeight="false" outlineLevel="0" collapsed="false">
      <c r="D8693" s="240" t="n">
        <v>8693</v>
      </c>
    </row>
    <row r="8694" customFormat="false" ht="15.75" hidden="false" customHeight="false" outlineLevel="0" collapsed="false">
      <c r="D8694" s="240" t="n">
        <v>8694</v>
      </c>
    </row>
    <row r="8695" customFormat="false" ht="15.75" hidden="false" customHeight="false" outlineLevel="0" collapsed="false">
      <c r="D8695" s="240" t="n">
        <v>8695</v>
      </c>
    </row>
    <row r="8696" customFormat="false" ht="15.75" hidden="false" customHeight="false" outlineLevel="0" collapsed="false">
      <c r="D8696" s="240" t="n">
        <v>8696</v>
      </c>
    </row>
    <row r="8697" customFormat="false" ht="15.75" hidden="false" customHeight="false" outlineLevel="0" collapsed="false">
      <c r="D8697" s="240" t="n">
        <v>8697</v>
      </c>
    </row>
    <row r="8698" customFormat="false" ht="15.75" hidden="false" customHeight="false" outlineLevel="0" collapsed="false">
      <c r="D8698" s="240" t="n">
        <v>8698</v>
      </c>
    </row>
    <row r="8699" customFormat="false" ht="15.75" hidden="false" customHeight="false" outlineLevel="0" collapsed="false">
      <c r="D8699" s="240" t="n">
        <v>8699</v>
      </c>
    </row>
    <row r="8700" customFormat="false" ht="15.75" hidden="false" customHeight="false" outlineLevel="0" collapsed="false">
      <c r="D8700" s="240" t="n">
        <v>8700</v>
      </c>
    </row>
    <row r="8701" customFormat="false" ht="15.75" hidden="false" customHeight="false" outlineLevel="0" collapsed="false">
      <c r="D8701" s="240" t="n">
        <v>8701</v>
      </c>
    </row>
    <row r="8702" customFormat="false" ht="15.75" hidden="false" customHeight="false" outlineLevel="0" collapsed="false">
      <c r="D8702" s="240" t="n">
        <v>8702</v>
      </c>
    </row>
    <row r="8703" customFormat="false" ht="15.75" hidden="false" customHeight="false" outlineLevel="0" collapsed="false">
      <c r="D8703" s="240" t="n">
        <v>8703</v>
      </c>
    </row>
    <row r="8704" customFormat="false" ht="15.75" hidden="false" customHeight="false" outlineLevel="0" collapsed="false">
      <c r="D8704" s="240" t="n">
        <v>8704</v>
      </c>
    </row>
    <row r="8705" customFormat="false" ht="15.75" hidden="false" customHeight="false" outlineLevel="0" collapsed="false">
      <c r="D8705" s="240" t="n">
        <v>8705</v>
      </c>
    </row>
    <row r="8706" customFormat="false" ht="15.75" hidden="false" customHeight="false" outlineLevel="0" collapsed="false">
      <c r="D8706" s="240" t="n">
        <v>8706</v>
      </c>
    </row>
    <row r="8707" customFormat="false" ht="15.75" hidden="false" customHeight="false" outlineLevel="0" collapsed="false">
      <c r="D8707" s="240" t="n">
        <v>8707</v>
      </c>
    </row>
    <row r="8708" customFormat="false" ht="15.75" hidden="false" customHeight="false" outlineLevel="0" collapsed="false">
      <c r="D8708" s="240" t="n">
        <v>8708</v>
      </c>
    </row>
    <row r="8709" customFormat="false" ht="15.75" hidden="false" customHeight="false" outlineLevel="0" collapsed="false">
      <c r="D8709" s="240" t="n">
        <v>8709</v>
      </c>
    </row>
    <row r="8710" customFormat="false" ht="15.75" hidden="false" customHeight="false" outlineLevel="0" collapsed="false">
      <c r="D8710" s="240" t="n">
        <v>8710</v>
      </c>
    </row>
    <row r="8711" customFormat="false" ht="15.75" hidden="false" customHeight="false" outlineLevel="0" collapsed="false">
      <c r="D8711" s="240" t="n">
        <v>8711</v>
      </c>
    </row>
    <row r="8712" customFormat="false" ht="15.75" hidden="false" customHeight="false" outlineLevel="0" collapsed="false">
      <c r="D8712" s="240" t="n">
        <v>8712</v>
      </c>
    </row>
    <row r="8713" customFormat="false" ht="15.75" hidden="false" customHeight="false" outlineLevel="0" collapsed="false">
      <c r="D8713" s="240" t="n">
        <v>8713</v>
      </c>
    </row>
    <row r="8714" customFormat="false" ht="15.75" hidden="false" customHeight="false" outlineLevel="0" collapsed="false">
      <c r="D8714" s="240" t="n">
        <v>8714</v>
      </c>
    </row>
    <row r="8715" customFormat="false" ht="15.75" hidden="false" customHeight="false" outlineLevel="0" collapsed="false">
      <c r="D8715" s="240" t="n">
        <v>8715</v>
      </c>
    </row>
    <row r="8716" customFormat="false" ht="15.75" hidden="false" customHeight="false" outlineLevel="0" collapsed="false">
      <c r="D8716" s="240" t="n">
        <v>8716</v>
      </c>
    </row>
    <row r="8717" customFormat="false" ht="15.75" hidden="false" customHeight="false" outlineLevel="0" collapsed="false">
      <c r="D8717" s="240" t="n">
        <v>8717</v>
      </c>
    </row>
    <row r="8718" customFormat="false" ht="15.75" hidden="false" customHeight="false" outlineLevel="0" collapsed="false">
      <c r="D8718" s="240" t="n">
        <v>8718</v>
      </c>
    </row>
    <row r="8719" customFormat="false" ht="15.75" hidden="false" customHeight="false" outlineLevel="0" collapsed="false">
      <c r="D8719" s="240" t="n">
        <v>8719</v>
      </c>
    </row>
    <row r="8720" customFormat="false" ht="15.75" hidden="false" customHeight="false" outlineLevel="0" collapsed="false">
      <c r="D8720" s="240" t="n">
        <v>8720</v>
      </c>
    </row>
    <row r="8721" customFormat="false" ht="15.75" hidden="false" customHeight="false" outlineLevel="0" collapsed="false">
      <c r="D8721" s="240" t="n">
        <v>8721</v>
      </c>
    </row>
    <row r="8722" customFormat="false" ht="15.75" hidden="false" customHeight="false" outlineLevel="0" collapsed="false">
      <c r="D8722" s="240" t="n">
        <v>8722</v>
      </c>
    </row>
    <row r="8723" customFormat="false" ht="15.75" hidden="false" customHeight="false" outlineLevel="0" collapsed="false">
      <c r="D8723" s="240" t="n">
        <v>8723</v>
      </c>
    </row>
    <row r="8724" customFormat="false" ht="15.75" hidden="false" customHeight="false" outlineLevel="0" collapsed="false">
      <c r="D8724" s="240" t="n">
        <v>8724</v>
      </c>
    </row>
    <row r="8725" customFormat="false" ht="15.75" hidden="false" customHeight="false" outlineLevel="0" collapsed="false">
      <c r="D8725" s="240" t="n">
        <v>8725</v>
      </c>
    </row>
    <row r="8726" customFormat="false" ht="15.75" hidden="false" customHeight="false" outlineLevel="0" collapsed="false">
      <c r="D8726" s="240" t="n">
        <v>8726</v>
      </c>
    </row>
    <row r="8727" customFormat="false" ht="15.75" hidden="false" customHeight="false" outlineLevel="0" collapsed="false">
      <c r="D8727" s="240" t="n">
        <v>8727</v>
      </c>
    </row>
    <row r="8728" customFormat="false" ht="15.75" hidden="false" customHeight="false" outlineLevel="0" collapsed="false">
      <c r="D8728" s="240" t="n">
        <v>8728</v>
      </c>
    </row>
    <row r="8729" customFormat="false" ht="15.75" hidden="false" customHeight="false" outlineLevel="0" collapsed="false">
      <c r="D8729" s="240" t="n">
        <v>8729</v>
      </c>
    </row>
    <row r="8730" customFormat="false" ht="15.75" hidden="false" customHeight="false" outlineLevel="0" collapsed="false">
      <c r="D8730" s="240" t="n">
        <v>8730</v>
      </c>
    </row>
    <row r="8731" customFormat="false" ht="15.75" hidden="false" customHeight="false" outlineLevel="0" collapsed="false">
      <c r="D8731" s="240" t="n">
        <v>8731</v>
      </c>
    </row>
    <row r="8732" customFormat="false" ht="15.75" hidden="false" customHeight="false" outlineLevel="0" collapsed="false">
      <c r="D8732" s="240" t="n">
        <v>8732</v>
      </c>
    </row>
    <row r="8733" customFormat="false" ht="15.75" hidden="false" customHeight="false" outlineLevel="0" collapsed="false">
      <c r="D8733" s="240" t="n">
        <v>8733</v>
      </c>
    </row>
    <row r="8734" customFormat="false" ht="15.75" hidden="false" customHeight="false" outlineLevel="0" collapsed="false">
      <c r="D8734" s="240" t="n">
        <v>8734</v>
      </c>
    </row>
    <row r="8735" customFormat="false" ht="15.75" hidden="false" customHeight="false" outlineLevel="0" collapsed="false">
      <c r="D8735" s="240" t="n">
        <v>8735</v>
      </c>
    </row>
    <row r="8736" customFormat="false" ht="15.75" hidden="false" customHeight="false" outlineLevel="0" collapsed="false">
      <c r="D8736" s="240" t="n">
        <v>8736</v>
      </c>
    </row>
    <row r="8737" customFormat="false" ht="15.75" hidden="false" customHeight="false" outlineLevel="0" collapsed="false">
      <c r="D8737" s="240" t="n">
        <v>8737</v>
      </c>
    </row>
    <row r="8738" customFormat="false" ht="15.75" hidden="false" customHeight="false" outlineLevel="0" collapsed="false">
      <c r="D8738" s="240" t="n">
        <v>8738</v>
      </c>
    </row>
    <row r="8739" customFormat="false" ht="15.75" hidden="false" customHeight="false" outlineLevel="0" collapsed="false">
      <c r="D8739" s="240" t="n">
        <v>8739</v>
      </c>
    </row>
    <row r="8740" customFormat="false" ht="15.75" hidden="false" customHeight="false" outlineLevel="0" collapsed="false">
      <c r="D8740" s="240" t="n">
        <v>8740</v>
      </c>
    </row>
    <row r="8741" customFormat="false" ht="15.75" hidden="false" customHeight="false" outlineLevel="0" collapsed="false">
      <c r="D8741" s="240" t="n">
        <v>8741</v>
      </c>
    </row>
    <row r="8742" customFormat="false" ht="15.75" hidden="false" customHeight="false" outlineLevel="0" collapsed="false">
      <c r="D8742" s="240" t="n">
        <v>8742</v>
      </c>
    </row>
    <row r="8743" customFormat="false" ht="15.75" hidden="false" customHeight="false" outlineLevel="0" collapsed="false">
      <c r="D8743" s="240" t="n">
        <v>8743</v>
      </c>
    </row>
    <row r="8744" customFormat="false" ht="15.75" hidden="false" customHeight="false" outlineLevel="0" collapsed="false">
      <c r="D8744" s="240" t="n">
        <v>8744</v>
      </c>
    </row>
    <row r="8745" customFormat="false" ht="15.75" hidden="false" customHeight="false" outlineLevel="0" collapsed="false">
      <c r="D8745" s="240" t="n">
        <v>8745</v>
      </c>
    </row>
    <row r="8746" customFormat="false" ht="15.75" hidden="false" customHeight="false" outlineLevel="0" collapsed="false">
      <c r="D8746" s="240" t="n">
        <v>8746</v>
      </c>
    </row>
    <row r="8747" customFormat="false" ht="15.75" hidden="false" customHeight="false" outlineLevel="0" collapsed="false">
      <c r="D8747" s="240" t="n">
        <v>8747</v>
      </c>
    </row>
    <row r="8748" customFormat="false" ht="15.75" hidden="false" customHeight="false" outlineLevel="0" collapsed="false">
      <c r="D8748" s="240" t="n">
        <v>8748</v>
      </c>
    </row>
    <row r="8749" customFormat="false" ht="15.75" hidden="false" customHeight="false" outlineLevel="0" collapsed="false">
      <c r="D8749" s="240" t="n">
        <v>8749</v>
      </c>
    </row>
    <row r="8750" customFormat="false" ht="15.75" hidden="false" customHeight="false" outlineLevel="0" collapsed="false">
      <c r="D8750" s="240" t="n">
        <v>8750</v>
      </c>
    </row>
    <row r="8751" customFormat="false" ht="15.75" hidden="false" customHeight="false" outlineLevel="0" collapsed="false">
      <c r="D8751" s="240" t="n">
        <v>8751</v>
      </c>
    </row>
    <row r="8752" customFormat="false" ht="15.75" hidden="false" customHeight="false" outlineLevel="0" collapsed="false">
      <c r="D8752" s="240" t="n">
        <v>8752</v>
      </c>
    </row>
    <row r="8753" customFormat="false" ht="15.75" hidden="false" customHeight="false" outlineLevel="0" collapsed="false">
      <c r="D8753" s="240" t="n">
        <v>8753</v>
      </c>
    </row>
    <row r="8754" customFormat="false" ht="15.75" hidden="false" customHeight="false" outlineLevel="0" collapsed="false">
      <c r="D8754" s="240" t="n">
        <v>8754</v>
      </c>
    </row>
    <row r="8755" customFormat="false" ht="15.75" hidden="false" customHeight="false" outlineLevel="0" collapsed="false">
      <c r="D8755" s="240" t="n">
        <v>8755</v>
      </c>
    </row>
    <row r="8756" customFormat="false" ht="15.75" hidden="false" customHeight="false" outlineLevel="0" collapsed="false">
      <c r="D8756" s="240" t="n">
        <v>8756</v>
      </c>
    </row>
    <row r="8757" customFormat="false" ht="15.75" hidden="false" customHeight="false" outlineLevel="0" collapsed="false">
      <c r="D8757" s="240" t="n">
        <v>8757</v>
      </c>
    </row>
    <row r="8758" customFormat="false" ht="15.75" hidden="false" customHeight="false" outlineLevel="0" collapsed="false">
      <c r="D8758" s="240" t="n">
        <v>8758</v>
      </c>
    </row>
    <row r="8759" customFormat="false" ht="15.75" hidden="false" customHeight="false" outlineLevel="0" collapsed="false">
      <c r="D8759" s="240" t="n">
        <v>8759</v>
      </c>
    </row>
    <row r="8760" customFormat="false" ht="15.75" hidden="false" customHeight="false" outlineLevel="0" collapsed="false">
      <c r="D8760" s="240" t="n">
        <v>8760</v>
      </c>
    </row>
    <row r="8761" customFormat="false" ht="15.75" hidden="false" customHeight="false" outlineLevel="0" collapsed="false">
      <c r="D8761" s="240" t="n">
        <v>8761</v>
      </c>
    </row>
    <row r="8762" customFormat="false" ht="15.75" hidden="false" customHeight="false" outlineLevel="0" collapsed="false">
      <c r="D8762" s="240" t="n">
        <v>8762</v>
      </c>
    </row>
    <row r="8763" customFormat="false" ht="15.75" hidden="false" customHeight="false" outlineLevel="0" collapsed="false">
      <c r="D8763" s="240" t="n">
        <v>8763</v>
      </c>
    </row>
    <row r="8764" customFormat="false" ht="15.75" hidden="false" customHeight="false" outlineLevel="0" collapsed="false">
      <c r="D8764" s="240" t="n">
        <v>8764</v>
      </c>
    </row>
    <row r="8765" customFormat="false" ht="15.75" hidden="false" customHeight="false" outlineLevel="0" collapsed="false">
      <c r="D8765" s="240" t="n">
        <v>8765</v>
      </c>
    </row>
    <row r="8766" customFormat="false" ht="15.75" hidden="false" customHeight="false" outlineLevel="0" collapsed="false">
      <c r="D8766" s="240" t="n">
        <v>8766</v>
      </c>
    </row>
    <row r="8767" customFormat="false" ht="15.75" hidden="false" customHeight="false" outlineLevel="0" collapsed="false">
      <c r="D8767" s="240" t="n">
        <v>8767</v>
      </c>
    </row>
    <row r="8768" customFormat="false" ht="15.75" hidden="false" customHeight="false" outlineLevel="0" collapsed="false">
      <c r="D8768" s="240" t="n">
        <v>8768</v>
      </c>
    </row>
    <row r="8769" customFormat="false" ht="15.75" hidden="false" customHeight="false" outlineLevel="0" collapsed="false">
      <c r="D8769" s="240" t="n">
        <v>8769</v>
      </c>
    </row>
    <row r="8770" customFormat="false" ht="15.75" hidden="false" customHeight="false" outlineLevel="0" collapsed="false">
      <c r="D8770" s="240" t="n">
        <v>8770</v>
      </c>
    </row>
    <row r="8771" customFormat="false" ht="15.75" hidden="false" customHeight="false" outlineLevel="0" collapsed="false">
      <c r="D8771" s="240" t="n">
        <v>8771</v>
      </c>
    </row>
    <row r="8772" customFormat="false" ht="15.75" hidden="false" customHeight="false" outlineLevel="0" collapsed="false">
      <c r="D8772" s="240" t="n">
        <v>8772</v>
      </c>
    </row>
    <row r="8773" customFormat="false" ht="15.75" hidden="false" customHeight="false" outlineLevel="0" collapsed="false">
      <c r="D8773" s="240" t="n">
        <v>8773</v>
      </c>
    </row>
    <row r="8774" customFormat="false" ht="15.75" hidden="false" customHeight="false" outlineLevel="0" collapsed="false">
      <c r="D8774" s="240" t="n">
        <v>8774</v>
      </c>
    </row>
    <row r="8775" customFormat="false" ht="15.75" hidden="false" customHeight="false" outlineLevel="0" collapsed="false">
      <c r="D8775" s="240" t="n">
        <v>8775</v>
      </c>
    </row>
    <row r="8776" customFormat="false" ht="15.75" hidden="false" customHeight="false" outlineLevel="0" collapsed="false">
      <c r="D8776" s="240" t="n">
        <v>8776</v>
      </c>
    </row>
    <row r="8777" customFormat="false" ht="15.75" hidden="false" customHeight="false" outlineLevel="0" collapsed="false">
      <c r="D8777" s="240" t="n">
        <v>8777</v>
      </c>
    </row>
    <row r="8778" customFormat="false" ht="15.75" hidden="false" customHeight="false" outlineLevel="0" collapsed="false">
      <c r="D8778" s="240" t="n">
        <v>8778</v>
      </c>
    </row>
    <row r="8779" customFormat="false" ht="15.75" hidden="false" customHeight="false" outlineLevel="0" collapsed="false">
      <c r="D8779" s="240" t="n">
        <v>8779</v>
      </c>
    </row>
    <row r="8780" customFormat="false" ht="15.75" hidden="false" customHeight="false" outlineLevel="0" collapsed="false">
      <c r="D8780" s="240" t="n">
        <v>8780</v>
      </c>
    </row>
    <row r="8781" customFormat="false" ht="15.75" hidden="false" customHeight="false" outlineLevel="0" collapsed="false">
      <c r="D8781" s="240" t="n">
        <v>8781</v>
      </c>
    </row>
    <row r="8782" customFormat="false" ht="15.75" hidden="false" customHeight="false" outlineLevel="0" collapsed="false">
      <c r="D8782" s="240" t="n">
        <v>8782</v>
      </c>
    </row>
    <row r="8783" customFormat="false" ht="15.75" hidden="false" customHeight="false" outlineLevel="0" collapsed="false">
      <c r="D8783" s="240" t="n">
        <v>8783</v>
      </c>
    </row>
    <row r="8784" customFormat="false" ht="15.75" hidden="false" customHeight="false" outlineLevel="0" collapsed="false">
      <c r="D8784" s="240" t="n">
        <v>8784</v>
      </c>
    </row>
    <row r="8785" customFormat="false" ht="15.75" hidden="false" customHeight="false" outlineLevel="0" collapsed="false">
      <c r="D8785" s="240" t="n">
        <v>8785</v>
      </c>
    </row>
    <row r="8786" customFormat="false" ht="15.75" hidden="false" customHeight="false" outlineLevel="0" collapsed="false">
      <c r="D8786" s="240" t="n">
        <v>8786</v>
      </c>
    </row>
    <row r="8787" customFormat="false" ht="15.75" hidden="false" customHeight="false" outlineLevel="0" collapsed="false">
      <c r="D8787" s="240" t="n">
        <v>8787</v>
      </c>
    </row>
    <row r="8788" customFormat="false" ht="15.75" hidden="false" customHeight="false" outlineLevel="0" collapsed="false">
      <c r="D8788" s="240" t="n">
        <v>8788</v>
      </c>
    </row>
    <row r="8789" customFormat="false" ht="15.75" hidden="false" customHeight="false" outlineLevel="0" collapsed="false">
      <c r="D8789" s="240" t="n">
        <v>8789</v>
      </c>
    </row>
    <row r="8790" customFormat="false" ht="15.75" hidden="false" customHeight="false" outlineLevel="0" collapsed="false">
      <c r="D8790" s="240" t="n">
        <v>8790</v>
      </c>
    </row>
    <row r="8791" customFormat="false" ht="15.75" hidden="false" customHeight="false" outlineLevel="0" collapsed="false">
      <c r="D8791" s="240" t="n">
        <v>8791</v>
      </c>
    </row>
    <row r="8792" customFormat="false" ht="15.75" hidden="false" customHeight="false" outlineLevel="0" collapsed="false">
      <c r="D8792" s="240" t="n">
        <v>8792</v>
      </c>
    </row>
    <row r="8793" customFormat="false" ht="15.75" hidden="false" customHeight="false" outlineLevel="0" collapsed="false">
      <c r="D8793" s="240" t="n">
        <v>8793</v>
      </c>
    </row>
    <row r="8794" customFormat="false" ht="15.75" hidden="false" customHeight="false" outlineLevel="0" collapsed="false">
      <c r="D8794" s="240" t="n">
        <v>8794</v>
      </c>
    </row>
    <row r="8795" customFormat="false" ht="15.75" hidden="false" customHeight="false" outlineLevel="0" collapsed="false">
      <c r="D8795" s="240" t="n">
        <v>8795</v>
      </c>
    </row>
    <row r="8796" customFormat="false" ht="15.75" hidden="false" customHeight="false" outlineLevel="0" collapsed="false">
      <c r="D8796" s="240" t="n">
        <v>8796</v>
      </c>
    </row>
    <row r="8797" customFormat="false" ht="15.75" hidden="false" customHeight="false" outlineLevel="0" collapsed="false">
      <c r="D8797" s="240" t="n">
        <v>8797</v>
      </c>
    </row>
    <row r="8798" customFormat="false" ht="15.75" hidden="false" customHeight="false" outlineLevel="0" collapsed="false">
      <c r="D8798" s="240" t="n">
        <v>8798</v>
      </c>
    </row>
    <row r="8799" customFormat="false" ht="15.75" hidden="false" customHeight="false" outlineLevel="0" collapsed="false">
      <c r="D8799" s="240" t="n">
        <v>8799</v>
      </c>
    </row>
    <row r="8800" customFormat="false" ht="15.75" hidden="false" customHeight="false" outlineLevel="0" collapsed="false">
      <c r="D8800" s="240" t="n">
        <v>8800</v>
      </c>
    </row>
    <row r="8801" customFormat="false" ht="15.75" hidden="false" customHeight="false" outlineLevel="0" collapsed="false">
      <c r="D8801" s="240" t="n">
        <v>8801</v>
      </c>
    </row>
    <row r="8802" customFormat="false" ht="15.75" hidden="false" customHeight="false" outlineLevel="0" collapsed="false">
      <c r="D8802" s="240" t="n">
        <v>8802</v>
      </c>
    </row>
    <row r="8803" customFormat="false" ht="15.75" hidden="false" customHeight="false" outlineLevel="0" collapsed="false">
      <c r="D8803" s="240" t="n">
        <v>8803</v>
      </c>
    </row>
    <row r="8804" customFormat="false" ht="15.75" hidden="false" customHeight="false" outlineLevel="0" collapsed="false">
      <c r="D8804" s="240" t="n">
        <v>8804</v>
      </c>
    </row>
    <row r="8805" customFormat="false" ht="15.75" hidden="false" customHeight="false" outlineLevel="0" collapsed="false">
      <c r="D8805" s="240" t="n">
        <v>8805</v>
      </c>
    </row>
    <row r="8806" customFormat="false" ht="15.75" hidden="false" customHeight="false" outlineLevel="0" collapsed="false">
      <c r="D8806" s="240" t="n">
        <v>8806</v>
      </c>
    </row>
    <row r="8807" customFormat="false" ht="15.75" hidden="false" customHeight="false" outlineLevel="0" collapsed="false">
      <c r="D8807" s="240" t="n">
        <v>8807</v>
      </c>
    </row>
    <row r="8808" customFormat="false" ht="15.75" hidden="false" customHeight="false" outlineLevel="0" collapsed="false">
      <c r="D8808" s="240" t="n">
        <v>8808</v>
      </c>
    </row>
    <row r="8809" customFormat="false" ht="15.75" hidden="false" customHeight="false" outlineLevel="0" collapsed="false">
      <c r="D8809" s="240" t="n">
        <v>8809</v>
      </c>
    </row>
    <row r="8810" customFormat="false" ht="15.75" hidden="false" customHeight="false" outlineLevel="0" collapsed="false">
      <c r="D8810" s="240" t="n">
        <v>8810</v>
      </c>
    </row>
    <row r="8811" customFormat="false" ht="15.75" hidden="false" customHeight="false" outlineLevel="0" collapsed="false">
      <c r="D8811" s="240" t="n">
        <v>8811</v>
      </c>
    </row>
    <row r="8812" customFormat="false" ht="15.75" hidden="false" customHeight="false" outlineLevel="0" collapsed="false">
      <c r="D8812" s="240" t="n">
        <v>8812</v>
      </c>
    </row>
    <row r="8813" customFormat="false" ht="15.75" hidden="false" customHeight="false" outlineLevel="0" collapsed="false">
      <c r="D8813" s="240" t="n">
        <v>8813</v>
      </c>
    </row>
    <row r="8814" customFormat="false" ht="15.75" hidden="false" customHeight="false" outlineLevel="0" collapsed="false">
      <c r="D8814" s="240" t="n">
        <v>8814</v>
      </c>
    </row>
    <row r="8815" customFormat="false" ht="15.75" hidden="false" customHeight="false" outlineLevel="0" collapsed="false">
      <c r="D8815" s="240" t="n">
        <v>8815</v>
      </c>
    </row>
    <row r="8816" customFormat="false" ht="15.75" hidden="false" customHeight="false" outlineLevel="0" collapsed="false">
      <c r="D8816" s="240" t="n">
        <v>8816</v>
      </c>
    </row>
    <row r="8817" customFormat="false" ht="15.75" hidden="false" customHeight="false" outlineLevel="0" collapsed="false">
      <c r="D8817" s="240" t="n">
        <v>8817</v>
      </c>
    </row>
    <row r="8818" customFormat="false" ht="15.75" hidden="false" customHeight="false" outlineLevel="0" collapsed="false">
      <c r="D8818" s="240" t="n">
        <v>8818</v>
      </c>
    </row>
    <row r="8819" customFormat="false" ht="15.75" hidden="false" customHeight="false" outlineLevel="0" collapsed="false">
      <c r="D8819" s="240" t="n">
        <v>8819</v>
      </c>
    </row>
    <row r="8820" customFormat="false" ht="15.75" hidden="false" customHeight="false" outlineLevel="0" collapsed="false">
      <c r="D8820" s="240" t="n">
        <v>8820</v>
      </c>
    </row>
    <row r="8821" customFormat="false" ht="15.75" hidden="false" customHeight="false" outlineLevel="0" collapsed="false">
      <c r="D8821" s="240" t="n">
        <v>8821</v>
      </c>
    </row>
    <row r="8822" customFormat="false" ht="15.75" hidden="false" customHeight="false" outlineLevel="0" collapsed="false">
      <c r="D8822" s="240" t="n">
        <v>8822</v>
      </c>
    </row>
    <row r="8823" customFormat="false" ht="15.75" hidden="false" customHeight="false" outlineLevel="0" collapsed="false">
      <c r="D8823" s="240" t="n">
        <v>8823</v>
      </c>
    </row>
    <row r="8824" customFormat="false" ht="15.75" hidden="false" customHeight="false" outlineLevel="0" collapsed="false">
      <c r="D8824" s="240" t="n">
        <v>8824</v>
      </c>
    </row>
    <row r="8825" customFormat="false" ht="15.75" hidden="false" customHeight="false" outlineLevel="0" collapsed="false">
      <c r="D8825" s="240" t="n">
        <v>8825</v>
      </c>
    </row>
    <row r="8826" customFormat="false" ht="15.75" hidden="false" customHeight="false" outlineLevel="0" collapsed="false">
      <c r="D8826" s="240" t="n">
        <v>8826</v>
      </c>
    </row>
    <row r="8827" customFormat="false" ht="15.75" hidden="false" customHeight="false" outlineLevel="0" collapsed="false">
      <c r="D8827" s="240" t="n">
        <v>8827</v>
      </c>
    </row>
    <row r="8828" customFormat="false" ht="15.75" hidden="false" customHeight="false" outlineLevel="0" collapsed="false">
      <c r="D8828" s="240" t="n">
        <v>8828</v>
      </c>
    </row>
    <row r="8829" customFormat="false" ht="15.75" hidden="false" customHeight="false" outlineLevel="0" collapsed="false">
      <c r="D8829" s="240" t="n">
        <v>8829</v>
      </c>
    </row>
    <row r="8830" customFormat="false" ht="15.75" hidden="false" customHeight="false" outlineLevel="0" collapsed="false">
      <c r="D8830" s="240" t="n">
        <v>8830</v>
      </c>
    </row>
    <row r="8831" customFormat="false" ht="15.75" hidden="false" customHeight="false" outlineLevel="0" collapsed="false">
      <c r="D8831" s="240" t="n">
        <v>8831</v>
      </c>
    </row>
    <row r="8832" customFormat="false" ht="15.75" hidden="false" customHeight="false" outlineLevel="0" collapsed="false">
      <c r="D8832" s="240" t="n">
        <v>8832</v>
      </c>
    </row>
    <row r="8833" customFormat="false" ht="15.75" hidden="false" customHeight="false" outlineLevel="0" collapsed="false">
      <c r="D8833" s="240" t="n">
        <v>8833</v>
      </c>
    </row>
    <row r="8834" customFormat="false" ht="15.75" hidden="false" customHeight="false" outlineLevel="0" collapsed="false">
      <c r="D8834" s="240" t="n">
        <v>8834</v>
      </c>
    </row>
    <row r="8835" customFormat="false" ht="15.75" hidden="false" customHeight="false" outlineLevel="0" collapsed="false">
      <c r="D8835" s="240" t="n">
        <v>8835</v>
      </c>
    </row>
    <row r="8836" customFormat="false" ht="15.75" hidden="false" customHeight="false" outlineLevel="0" collapsed="false">
      <c r="D8836" s="240" t="n">
        <v>8836</v>
      </c>
    </row>
    <row r="8837" customFormat="false" ht="15.75" hidden="false" customHeight="false" outlineLevel="0" collapsed="false">
      <c r="D8837" s="240" t="n">
        <v>8837</v>
      </c>
    </row>
    <row r="8838" customFormat="false" ht="15.75" hidden="false" customHeight="false" outlineLevel="0" collapsed="false">
      <c r="D8838" s="240" t="n">
        <v>8838</v>
      </c>
    </row>
    <row r="8839" customFormat="false" ht="15.75" hidden="false" customHeight="false" outlineLevel="0" collapsed="false">
      <c r="D8839" s="240" t="n">
        <v>8839</v>
      </c>
    </row>
    <row r="8840" customFormat="false" ht="15.75" hidden="false" customHeight="false" outlineLevel="0" collapsed="false">
      <c r="D8840" s="240" t="n">
        <v>8840</v>
      </c>
    </row>
    <row r="8841" customFormat="false" ht="15.75" hidden="false" customHeight="false" outlineLevel="0" collapsed="false">
      <c r="D8841" s="240" t="n">
        <v>8841</v>
      </c>
    </row>
    <row r="8842" customFormat="false" ht="15.75" hidden="false" customHeight="false" outlineLevel="0" collapsed="false">
      <c r="D8842" s="240" t="n">
        <v>8842</v>
      </c>
    </row>
    <row r="8843" customFormat="false" ht="15.75" hidden="false" customHeight="false" outlineLevel="0" collapsed="false">
      <c r="D8843" s="240" t="n">
        <v>8843</v>
      </c>
    </row>
    <row r="8844" customFormat="false" ht="15.75" hidden="false" customHeight="false" outlineLevel="0" collapsed="false">
      <c r="D8844" s="240" t="n">
        <v>8844</v>
      </c>
    </row>
    <row r="8845" customFormat="false" ht="15.75" hidden="false" customHeight="false" outlineLevel="0" collapsed="false">
      <c r="D8845" s="240" t="n">
        <v>8845</v>
      </c>
    </row>
    <row r="8846" customFormat="false" ht="15.75" hidden="false" customHeight="false" outlineLevel="0" collapsed="false">
      <c r="D8846" s="240" t="n">
        <v>8846</v>
      </c>
    </row>
    <row r="8847" customFormat="false" ht="15.75" hidden="false" customHeight="false" outlineLevel="0" collapsed="false">
      <c r="D8847" s="240" t="n">
        <v>8847</v>
      </c>
    </row>
    <row r="8848" customFormat="false" ht="15.75" hidden="false" customHeight="false" outlineLevel="0" collapsed="false">
      <c r="D8848" s="240" t="n">
        <v>8848</v>
      </c>
    </row>
    <row r="8849" customFormat="false" ht="15.75" hidden="false" customHeight="false" outlineLevel="0" collapsed="false">
      <c r="D8849" s="240" t="n">
        <v>8849</v>
      </c>
    </row>
    <row r="8850" customFormat="false" ht="15.75" hidden="false" customHeight="false" outlineLevel="0" collapsed="false">
      <c r="D8850" s="240" t="n">
        <v>8850</v>
      </c>
    </row>
    <row r="8851" customFormat="false" ht="15.75" hidden="false" customHeight="false" outlineLevel="0" collapsed="false">
      <c r="D8851" s="240" t="n">
        <v>8851</v>
      </c>
    </row>
    <row r="8852" customFormat="false" ht="15.75" hidden="false" customHeight="false" outlineLevel="0" collapsed="false">
      <c r="D8852" s="240" t="n">
        <v>8852</v>
      </c>
    </row>
    <row r="8853" customFormat="false" ht="15.75" hidden="false" customHeight="false" outlineLevel="0" collapsed="false">
      <c r="D8853" s="240" t="n">
        <v>8853</v>
      </c>
    </row>
    <row r="8854" customFormat="false" ht="15.75" hidden="false" customHeight="false" outlineLevel="0" collapsed="false">
      <c r="D8854" s="240" t="n">
        <v>8854</v>
      </c>
    </row>
    <row r="8855" customFormat="false" ht="15.75" hidden="false" customHeight="false" outlineLevel="0" collapsed="false">
      <c r="D8855" s="240" t="n">
        <v>8855</v>
      </c>
    </row>
    <row r="8856" customFormat="false" ht="15.75" hidden="false" customHeight="false" outlineLevel="0" collapsed="false">
      <c r="D8856" s="240" t="n">
        <v>8856</v>
      </c>
    </row>
    <row r="8857" customFormat="false" ht="15.75" hidden="false" customHeight="false" outlineLevel="0" collapsed="false">
      <c r="D8857" s="240" t="n">
        <v>8857</v>
      </c>
    </row>
    <row r="8858" customFormat="false" ht="15.75" hidden="false" customHeight="false" outlineLevel="0" collapsed="false">
      <c r="D8858" s="240" t="n">
        <v>8858</v>
      </c>
    </row>
    <row r="8859" customFormat="false" ht="15.75" hidden="false" customHeight="false" outlineLevel="0" collapsed="false">
      <c r="D8859" s="240" t="n">
        <v>8859</v>
      </c>
    </row>
    <row r="8860" customFormat="false" ht="15.75" hidden="false" customHeight="false" outlineLevel="0" collapsed="false">
      <c r="D8860" s="240" t="n">
        <v>8860</v>
      </c>
    </row>
    <row r="8861" customFormat="false" ht="15.75" hidden="false" customHeight="false" outlineLevel="0" collapsed="false">
      <c r="D8861" s="240" t="n">
        <v>8861</v>
      </c>
    </row>
    <row r="8862" customFormat="false" ht="15.75" hidden="false" customHeight="false" outlineLevel="0" collapsed="false">
      <c r="D8862" s="240" t="n">
        <v>8862</v>
      </c>
    </row>
    <row r="8863" customFormat="false" ht="15.75" hidden="false" customHeight="false" outlineLevel="0" collapsed="false">
      <c r="D8863" s="240" t="n">
        <v>8863</v>
      </c>
    </row>
    <row r="8864" customFormat="false" ht="15.75" hidden="false" customHeight="false" outlineLevel="0" collapsed="false">
      <c r="D8864" s="240" t="n">
        <v>8864</v>
      </c>
    </row>
    <row r="8865" customFormat="false" ht="15.75" hidden="false" customHeight="false" outlineLevel="0" collapsed="false">
      <c r="D8865" s="240" t="n">
        <v>8865</v>
      </c>
    </row>
    <row r="8866" customFormat="false" ht="15.75" hidden="false" customHeight="false" outlineLevel="0" collapsed="false">
      <c r="D8866" s="240" t="n">
        <v>8866</v>
      </c>
    </row>
    <row r="8867" customFormat="false" ht="15.75" hidden="false" customHeight="false" outlineLevel="0" collapsed="false">
      <c r="D8867" s="240" t="n">
        <v>8867</v>
      </c>
    </row>
    <row r="8868" customFormat="false" ht="15.75" hidden="false" customHeight="false" outlineLevel="0" collapsed="false">
      <c r="D8868" s="240" t="n">
        <v>8868</v>
      </c>
    </row>
    <row r="8869" customFormat="false" ht="15.75" hidden="false" customHeight="false" outlineLevel="0" collapsed="false">
      <c r="D8869" s="240" t="n">
        <v>8869</v>
      </c>
    </row>
    <row r="8870" customFormat="false" ht="15.75" hidden="false" customHeight="false" outlineLevel="0" collapsed="false">
      <c r="D8870" s="240" t="n">
        <v>8870</v>
      </c>
    </row>
    <row r="8871" customFormat="false" ht="15.75" hidden="false" customHeight="false" outlineLevel="0" collapsed="false">
      <c r="D8871" s="240" t="n">
        <v>8871</v>
      </c>
    </row>
    <row r="8872" customFormat="false" ht="15.75" hidden="false" customHeight="false" outlineLevel="0" collapsed="false">
      <c r="D8872" s="240" t="n">
        <v>8872</v>
      </c>
    </row>
    <row r="8873" customFormat="false" ht="15.75" hidden="false" customHeight="false" outlineLevel="0" collapsed="false">
      <c r="D8873" s="240" t="n">
        <v>8873</v>
      </c>
    </row>
    <row r="8874" customFormat="false" ht="15.75" hidden="false" customHeight="false" outlineLevel="0" collapsed="false">
      <c r="D8874" s="240" t="n">
        <v>8874</v>
      </c>
    </row>
    <row r="8875" customFormat="false" ht="15.75" hidden="false" customHeight="false" outlineLevel="0" collapsed="false">
      <c r="D8875" s="240" t="n">
        <v>8875</v>
      </c>
    </row>
    <row r="8876" customFormat="false" ht="15.75" hidden="false" customHeight="false" outlineLevel="0" collapsed="false">
      <c r="D8876" s="240" t="n">
        <v>8876</v>
      </c>
    </row>
    <row r="8877" customFormat="false" ht="15.75" hidden="false" customHeight="false" outlineLevel="0" collapsed="false">
      <c r="D8877" s="240" t="n">
        <v>8877</v>
      </c>
    </row>
    <row r="8878" customFormat="false" ht="15.75" hidden="false" customHeight="false" outlineLevel="0" collapsed="false">
      <c r="D8878" s="240" t="n">
        <v>8878</v>
      </c>
    </row>
    <row r="8879" customFormat="false" ht="15.75" hidden="false" customHeight="false" outlineLevel="0" collapsed="false">
      <c r="D8879" s="240" t="n">
        <v>8879</v>
      </c>
    </row>
    <row r="8880" customFormat="false" ht="15.75" hidden="false" customHeight="false" outlineLevel="0" collapsed="false">
      <c r="D8880" s="240" t="n">
        <v>8880</v>
      </c>
    </row>
    <row r="8881" customFormat="false" ht="15.75" hidden="false" customHeight="false" outlineLevel="0" collapsed="false">
      <c r="D8881" s="240" t="n">
        <v>8881</v>
      </c>
    </row>
    <row r="8882" customFormat="false" ht="15.75" hidden="false" customHeight="false" outlineLevel="0" collapsed="false">
      <c r="D8882" s="240" t="n">
        <v>8882</v>
      </c>
    </row>
    <row r="8883" customFormat="false" ht="15.75" hidden="false" customHeight="false" outlineLevel="0" collapsed="false">
      <c r="D8883" s="240" t="n">
        <v>8883</v>
      </c>
    </row>
    <row r="8884" customFormat="false" ht="15.75" hidden="false" customHeight="false" outlineLevel="0" collapsed="false">
      <c r="D8884" s="240" t="n">
        <v>8884</v>
      </c>
    </row>
    <row r="8885" customFormat="false" ht="15.75" hidden="false" customHeight="false" outlineLevel="0" collapsed="false">
      <c r="D8885" s="240" t="n">
        <v>8885</v>
      </c>
    </row>
    <row r="8886" customFormat="false" ht="15.75" hidden="false" customHeight="false" outlineLevel="0" collapsed="false">
      <c r="D8886" s="240" t="n">
        <v>8886</v>
      </c>
    </row>
    <row r="8887" customFormat="false" ht="15.75" hidden="false" customHeight="false" outlineLevel="0" collapsed="false">
      <c r="D8887" s="240" t="n">
        <v>8887</v>
      </c>
    </row>
    <row r="8888" customFormat="false" ht="15.75" hidden="false" customHeight="false" outlineLevel="0" collapsed="false">
      <c r="D8888" s="240" t="n">
        <v>8888</v>
      </c>
    </row>
    <row r="8889" customFormat="false" ht="15.75" hidden="false" customHeight="false" outlineLevel="0" collapsed="false">
      <c r="D8889" s="240" t="n">
        <v>8889</v>
      </c>
    </row>
    <row r="8890" customFormat="false" ht="15.75" hidden="false" customHeight="false" outlineLevel="0" collapsed="false">
      <c r="D8890" s="240" t="n">
        <v>8890</v>
      </c>
    </row>
    <row r="8891" customFormat="false" ht="15.75" hidden="false" customHeight="false" outlineLevel="0" collapsed="false">
      <c r="D8891" s="240" t="n">
        <v>8891</v>
      </c>
    </row>
    <row r="8892" customFormat="false" ht="15.75" hidden="false" customHeight="false" outlineLevel="0" collapsed="false">
      <c r="D8892" s="240" t="n">
        <v>8892</v>
      </c>
    </row>
    <row r="8893" customFormat="false" ht="15.75" hidden="false" customHeight="false" outlineLevel="0" collapsed="false">
      <c r="D8893" s="240" t="n">
        <v>8893</v>
      </c>
    </row>
    <row r="8894" customFormat="false" ht="15.75" hidden="false" customHeight="false" outlineLevel="0" collapsed="false">
      <c r="D8894" s="240" t="n">
        <v>8894</v>
      </c>
    </row>
    <row r="8895" customFormat="false" ht="15.75" hidden="false" customHeight="false" outlineLevel="0" collapsed="false">
      <c r="D8895" s="240" t="n">
        <v>8895</v>
      </c>
    </row>
    <row r="8896" customFormat="false" ht="15.75" hidden="false" customHeight="false" outlineLevel="0" collapsed="false">
      <c r="D8896" s="240" t="n">
        <v>8896</v>
      </c>
    </row>
    <row r="8897" customFormat="false" ht="15.75" hidden="false" customHeight="false" outlineLevel="0" collapsed="false">
      <c r="D8897" s="240" t="n">
        <v>8897</v>
      </c>
    </row>
    <row r="8898" customFormat="false" ht="15.75" hidden="false" customHeight="false" outlineLevel="0" collapsed="false">
      <c r="D8898" s="240" t="n">
        <v>8898</v>
      </c>
    </row>
    <row r="8899" customFormat="false" ht="15.75" hidden="false" customHeight="false" outlineLevel="0" collapsed="false">
      <c r="D8899" s="240" t="n">
        <v>8899</v>
      </c>
    </row>
    <row r="8900" customFormat="false" ht="15.75" hidden="false" customHeight="false" outlineLevel="0" collapsed="false">
      <c r="D8900" s="240" t="n">
        <v>8900</v>
      </c>
    </row>
    <row r="8901" customFormat="false" ht="15.75" hidden="false" customHeight="false" outlineLevel="0" collapsed="false">
      <c r="D8901" s="240" t="n">
        <v>8901</v>
      </c>
    </row>
    <row r="8902" customFormat="false" ht="15.75" hidden="false" customHeight="false" outlineLevel="0" collapsed="false">
      <c r="D8902" s="240" t="n">
        <v>8902</v>
      </c>
    </row>
    <row r="8903" customFormat="false" ht="15.75" hidden="false" customHeight="false" outlineLevel="0" collapsed="false">
      <c r="D8903" s="240" t="n">
        <v>8903</v>
      </c>
    </row>
    <row r="8904" customFormat="false" ht="15.75" hidden="false" customHeight="false" outlineLevel="0" collapsed="false">
      <c r="D8904" s="240" t="n">
        <v>8904</v>
      </c>
    </row>
    <row r="8905" customFormat="false" ht="15.75" hidden="false" customHeight="false" outlineLevel="0" collapsed="false">
      <c r="D8905" s="240" t="n">
        <v>8905</v>
      </c>
    </row>
    <row r="8906" customFormat="false" ht="15.75" hidden="false" customHeight="false" outlineLevel="0" collapsed="false">
      <c r="D8906" s="240" t="n">
        <v>8906</v>
      </c>
    </row>
    <row r="8907" customFormat="false" ht="15.75" hidden="false" customHeight="false" outlineLevel="0" collapsed="false">
      <c r="D8907" s="240" t="n">
        <v>8907</v>
      </c>
    </row>
    <row r="8908" customFormat="false" ht="15.75" hidden="false" customHeight="false" outlineLevel="0" collapsed="false">
      <c r="D8908" s="240" t="n">
        <v>8908</v>
      </c>
    </row>
    <row r="8909" customFormat="false" ht="15.75" hidden="false" customHeight="false" outlineLevel="0" collapsed="false">
      <c r="D8909" s="240" t="n">
        <v>8909</v>
      </c>
    </row>
    <row r="8910" customFormat="false" ht="15.75" hidden="false" customHeight="false" outlineLevel="0" collapsed="false">
      <c r="D8910" s="240" t="n">
        <v>8910</v>
      </c>
    </row>
    <row r="8911" customFormat="false" ht="15.75" hidden="false" customHeight="false" outlineLevel="0" collapsed="false">
      <c r="D8911" s="240" t="n">
        <v>8911</v>
      </c>
    </row>
    <row r="8912" customFormat="false" ht="15.75" hidden="false" customHeight="false" outlineLevel="0" collapsed="false">
      <c r="D8912" s="240" t="n">
        <v>8912</v>
      </c>
    </row>
    <row r="8913" customFormat="false" ht="15.75" hidden="false" customHeight="false" outlineLevel="0" collapsed="false">
      <c r="D8913" s="240" t="n">
        <v>8913</v>
      </c>
    </row>
    <row r="8914" customFormat="false" ht="15.75" hidden="false" customHeight="false" outlineLevel="0" collapsed="false">
      <c r="D8914" s="240" t="n">
        <v>8914</v>
      </c>
    </row>
    <row r="8915" customFormat="false" ht="15.75" hidden="false" customHeight="false" outlineLevel="0" collapsed="false">
      <c r="D8915" s="240" t="n">
        <v>8915</v>
      </c>
    </row>
    <row r="8916" customFormat="false" ht="15.75" hidden="false" customHeight="false" outlineLevel="0" collapsed="false">
      <c r="D8916" s="240" t="n">
        <v>8916</v>
      </c>
    </row>
    <row r="8917" customFormat="false" ht="15.75" hidden="false" customHeight="false" outlineLevel="0" collapsed="false">
      <c r="D8917" s="240" t="n">
        <v>8917</v>
      </c>
    </row>
    <row r="8918" customFormat="false" ht="15.75" hidden="false" customHeight="false" outlineLevel="0" collapsed="false">
      <c r="D8918" s="240" t="n">
        <v>8918</v>
      </c>
    </row>
    <row r="8919" customFormat="false" ht="15.75" hidden="false" customHeight="false" outlineLevel="0" collapsed="false">
      <c r="D8919" s="240" t="n">
        <v>8919</v>
      </c>
    </row>
    <row r="8920" customFormat="false" ht="15.75" hidden="false" customHeight="false" outlineLevel="0" collapsed="false">
      <c r="D8920" s="240" t="n">
        <v>8920</v>
      </c>
    </row>
    <row r="8921" customFormat="false" ht="15.75" hidden="false" customHeight="false" outlineLevel="0" collapsed="false">
      <c r="D8921" s="240" t="n">
        <v>8921</v>
      </c>
    </row>
    <row r="8922" customFormat="false" ht="15.75" hidden="false" customHeight="false" outlineLevel="0" collapsed="false">
      <c r="D8922" s="240" t="n">
        <v>8922</v>
      </c>
    </row>
    <row r="8923" customFormat="false" ht="15.75" hidden="false" customHeight="false" outlineLevel="0" collapsed="false">
      <c r="D8923" s="240" t="n">
        <v>8923</v>
      </c>
    </row>
    <row r="8924" customFormat="false" ht="15.75" hidden="false" customHeight="false" outlineLevel="0" collapsed="false">
      <c r="D8924" s="240" t="n">
        <v>8924</v>
      </c>
    </row>
    <row r="8925" customFormat="false" ht="15.75" hidden="false" customHeight="false" outlineLevel="0" collapsed="false">
      <c r="D8925" s="240" t="n">
        <v>8925</v>
      </c>
    </row>
    <row r="8926" customFormat="false" ht="15.75" hidden="false" customHeight="false" outlineLevel="0" collapsed="false">
      <c r="D8926" s="240" t="n">
        <v>8926</v>
      </c>
    </row>
    <row r="8927" customFormat="false" ht="15.75" hidden="false" customHeight="false" outlineLevel="0" collapsed="false">
      <c r="D8927" s="240" t="n">
        <v>8927</v>
      </c>
    </row>
    <row r="8928" customFormat="false" ht="15.75" hidden="false" customHeight="false" outlineLevel="0" collapsed="false">
      <c r="D8928" s="240" t="n">
        <v>8928</v>
      </c>
    </row>
    <row r="8929" customFormat="false" ht="15.75" hidden="false" customHeight="false" outlineLevel="0" collapsed="false">
      <c r="D8929" s="240" t="n">
        <v>8929</v>
      </c>
    </row>
    <row r="8930" customFormat="false" ht="15.75" hidden="false" customHeight="false" outlineLevel="0" collapsed="false">
      <c r="D8930" s="240" t="n">
        <v>8930</v>
      </c>
    </row>
    <row r="8931" customFormat="false" ht="15.75" hidden="false" customHeight="false" outlineLevel="0" collapsed="false">
      <c r="D8931" s="240" t="n">
        <v>8931</v>
      </c>
    </row>
    <row r="8932" customFormat="false" ht="15.75" hidden="false" customHeight="false" outlineLevel="0" collapsed="false">
      <c r="D8932" s="240" t="n">
        <v>8932</v>
      </c>
    </row>
    <row r="8933" customFormat="false" ht="15.75" hidden="false" customHeight="false" outlineLevel="0" collapsed="false">
      <c r="D8933" s="240" t="n">
        <v>8933</v>
      </c>
    </row>
    <row r="8934" customFormat="false" ht="15.75" hidden="false" customHeight="false" outlineLevel="0" collapsed="false">
      <c r="D8934" s="240" t="n">
        <v>8934</v>
      </c>
    </row>
    <row r="8935" customFormat="false" ht="15.75" hidden="false" customHeight="false" outlineLevel="0" collapsed="false">
      <c r="D8935" s="240" t="n">
        <v>8935</v>
      </c>
    </row>
    <row r="8936" customFormat="false" ht="15.75" hidden="false" customHeight="false" outlineLevel="0" collapsed="false">
      <c r="D8936" s="240" t="n">
        <v>8936</v>
      </c>
    </row>
    <row r="8937" customFormat="false" ht="15.75" hidden="false" customHeight="false" outlineLevel="0" collapsed="false">
      <c r="D8937" s="240" t="n">
        <v>8937</v>
      </c>
    </row>
    <row r="8938" customFormat="false" ht="15.75" hidden="false" customHeight="false" outlineLevel="0" collapsed="false">
      <c r="D8938" s="240" t="n">
        <v>8938</v>
      </c>
    </row>
    <row r="8939" customFormat="false" ht="15.75" hidden="false" customHeight="false" outlineLevel="0" collapsed="false">
      <c r="D8939" s="240" t="n">
        <v>8939</v>
      </c>
    </row>
    <row r="8940" customFormat="false" ht="15.75" hidden="false" customHeight="false" outlineLevel="0" collapsed="false">
      <c r="D8940" s="240" t="n">
        <v>8940</v>
      </c>
    </row>
    <row r="8941" customFormat="false" ht="15.75" hidden="false" customHeight="false" outlineLevel="0" collapsed="false">
      <c r="D8941" s="240" t="n">
        <v>8941</v>
      </c>
    </row>
    <row r="8942" customFormat="false" ht="15.75" hidden="false" customHeight="false" outlineLevel="0" collapsed="false">
      <c r="D8942" s="240" t="n">
        <v>8942</v>
      </c>
    </row>
    <row r="8943" customFormat="false" ht="15.75" hidden="false" customHeight="false" outlineLevel="0" collapsed="false">
      <c r="D8943" s="240" t="n">
        <v>8943</v>
      </c>
    </row>
    <row r="8944" customFormat="false" ht="15.75" hidden="false" customHeight="false" outlineLevel="0" collapsed="false">
      <c r="D8944" s="240" t="n">
        <v>8944</v>
      </c>
    </row>
    <row r="8945" customFormat="false" ht="15.75" hidden="false" customHeight="false" outlineLevel="0" collapsed="false">
      <c r="D8945" s="240" t="n">
        <v>8945</v>
      </c>
    </row>
    <row r="8946" customFormat="false" ht="15.75" hidden="false" customHeight="false" outlineLevel="0" collapsed="false">
      <c r="D8946" s="240" t="n">
        <v>8946</v>
      </c>
    </row>
    <row r="8947" customFormat="false" ht="15.75" hidden="false" customHeight="false" outlineLevel="0" collapsed="false">
      <c r="D8947" s="240" t="n">
        <v>8947</v>
      </c>
    </row>
    <row r="8948" customFormat="false" ht="15.75" hidden="false" customHeight="false" outlineLevel="0" collapsed="false">
      <c r="D8948" s="240" t="n">
        <v>8948</v>
      </c>
    </row>
    <row r="8949" customFormat="false" ht="15.75" hidden="false" customHeight="false" outlineLevel="0" collapsed="false">
      <c r="D8949" s="240" t="n">
        <v>8949</v>
      </c>
    </row>
    <row r="8950" customFormat="false" ht="15.75" hidden="false" customHeight="false" outlineLevel="0" collapsed="false">
      <c r="D8950" s="240" t="n">
        <v>8950</v>
      </c>
    </row>
    <row r="8951" customFormat="false" ht="15.75" hidden="false" customHeight="false" outlineLevel="0" collapsed="false">
      <c r="D8951" s="240" t="n">
        <v>8951</v>
      </c>
    </row>
    <row r="8952" customFormat="false" ht="15.75" hidden="false" customHeight="false" outlineLevel="0" collapsed="false">
      <c r="D8952" s="240" t="n">
        <v>8952</v>
      </c>
    </row>
    <row r="8953" customFormat="false" ht="15.75" hidden="false" customHeight="false" outlineLevel="0" collapsed="false">
      <c r="D8953" s="240" t="n">
        <v>8953</v>
      </c>
    </row>
    <row r="8954" customFormat="false" ht="15.75" hidden="false" customHeight="false" outlineLevel="0" collapsed="false">
      <c r="D8954" s="240" t="n">
        <v>8954</v>
      </c>
    </row>
    <row r="8955" customFormat="false" ht="15.75" hidden="false" customHeight="false" outlineLevel="0" collapsed="false">
      <c r="D8955" s="240" t="n">
        <v>8955</v>
      </c>
    </row>
    <row r="8956" customFormat="false" ht="15.75" hidden="false" customHeight="false" outlineLevel="0" collapsed="false">
      <c r="D8956" s="240" t="n">
        <v>8956</v>
      </c>
    </row>
    <row r="8957" customFormat="false" ht="15.75" hidden="false" customHeight="false" outlineLevel="0" collapsed="false">
      <c r="D8957" s="240" t="n">
        <v>8957</v>
      </c>
    </row>
    <row r="8958" customFormat="false" ht="15.75" hidden="false" customHeight="false" outlineLevel="0" collapsed="false">
      <c r="D8958" s="240" t="n">
        <v>8958</v>
      </c>
    </row>
    <row r="8959" customFormat="false" ht="15.75" hidden="false" customHeight="false" outlineLevel="0" collapsed="false">
      <c r="D8959" s="240" t="n">
        <v>8959</v>
      </c>
    </row>
    <row r="8960" customFormat="false" ht="15.75" hidden="false" customHeight="false" outlineLevel="0" collapsed="false">
      <c r="D8960" s="240" t="n">
        <v>8960</v>
      </c>
    </row>
    <row r="8961" customFormat="false" ht="15.75" hidden="false" customHeight="false" outlineLevel="0" collapsed="false">
      <c r="D8961" s="240" t="n">
        <v>8961</v>
      </c>
    </row>
    <row r="8962" customFormat="false" ht="15.75" hidden="false" customHeight="false" outlineLevel="0" collapsed="false">
      <c r="D8962" s="240" t="n">
        <v>8962</v>
      </c>
    </row>
    <row r="8963" customFormat="false" ht="15.75" hidden="false" customHeight="false" outlineLevel="0" collapsed="false">
      <c r="D8963" s="240" t="n">
        <v>8963</v>
      </c>
    </row>
    <row r="8964" customFormat="false" ht="15.75" hidden="false" customHeight="false" outlineLevel="0" collapsed="false">
      <c r="D8964" s="240" t="n">
        <v>8964</v>
      </c>
    </row>
    <row r="8965" customFormat="false" ht="15.75" hidden="false" customHeight="false" outlineLevel="0" collapsed="false">
      <c r="D8965" s="240" t="n">
        <v>8965</v>
      </c>
    </row>
    <row r="8966" customFormat="false" ht="15.75" hidden="false" customHeight="false" outlineLevel="0" collapsed="false">
      <c r="D8966" s="240" t="n">
        <v>8966</v>
      </c>
    </row>
    <row r="8967" customFormat="false" ht="15.75" hidden="false" customHeight="false" outlineLevel="0" collapsed="false">
      <c r="D8967" s="240" t="n">
        <v>8967</v>
      </c>
    </row>
    <row r="8968" customFormat="false" ht="15.75" hidden="false" customHeight="false" outlineLevel="0" collapsed="false">
      <c r="D8968" s="240" t="n">
        <v>8968</v>
      </c>
    </row>
    <row r="8969" customFormat="false" ht="15.75" hidden="false" customHeight="false" outlineLevel="0" collapsed="false">
      <c r="D8969" s="240" t="n">
        <v>8969</v>
      </c>
    </row>
    <row r="8970" customFormat="false" ht="15.75" hidden="false" customHeight="false" outlineLevel="0" collapsed="false">
      <c r="D8970" s="240" t="n">
        <v>8970</v>
      </c>
    </row>
    <row r="8971" customFormat="false" ht="15.75" hidden="false" customHeight="false" outlineLevel="0" collapsed="false">
      <c r="D8971" s="240" t="n">
        <v>8971</v>
      </c>
    </row>
    <row r="8972" customFormat="false" ht="15.75" hidden="false" customHeight="false" outlineLevel="0" collapsed="false">
      <c r="D8972" s="240" t="n">
        <v>8972</v>
      </c>
    </row>
    <row r="8973" customFormat="false" ht="15.75" hidden="false" customHeight="false" outlineLevel="0" collapsed="false">
      <c r="D8973" s="240" t="n">
        <v>8973</v>
      </c>
    </row>
    <row r="8974" customFormat="false" ht="15.75" hidden="false" customHeight="false" outlineLevel="0" collapsed="false">
      <c r="D8974" s="240" t="n">
        <v>8974</v>
      </c>
    </row>
    <row r="8975" customFormat="false" ht="15.75" hidden="false" customHeight="false" outlineLevel="0" collapsed="false">
      <c r="D8975" s="240" t="n">
        <v>8975</v>
      </c>
    </row>
    <row r="8976" customFormat="false" ht="15.75" hidden="false" customHeight="false" outlineLevel="0" collapsed="false">
      <c r="D8976" s="240" t="n">
        <v>8976</v>
      </c>
    </row>
    <row r="8977" customFormat="false" ht="15.75" hidden="false" customHeight="false" outlineLevel="0" collapsed="false">
      <c r="D8977" s="240" t="n">
        <v>8977</v>
      </c>
    </row>
    <row r="8978" customFormat="false" ht="15.75" hidden="false" customHeight="false" outlineLevel="0" collapsed="false">
      <c r="D8978" s="240" t="n">
        <v>8978</v>
      </c>
    </row>
    <row r="8979" customFormat="false" ht="15.75" hidden="false" customHeight="false" outlineLevel="0" collapsed="false">
      <c r="D8979" s="240" t="n">
        <v>8979</v>
      </c>
    </row>
    <row r="8980" customFormat="false" ht="15.75" hidden="false" customHeight="false" outlineLevel="0" collapsed="false">
      <c r="D8980" s="240" t="n">
        <v>8980</v>
      </c>
    </row>
    <row r="8981" customFormat="false" ht="15.75" hidden="false" customHeight="false" outlineLevel="0" collapsed="false">
      <c r="D8981" s="240" t="n">
        <v>8981</v>
      </c>
    </row>
    <row r="8982" customFormat="false" ht="15.75" hidden="false" customHeight="false" outlineLevel="0" collapsed="false">
      <c r="D8982" s="240" t="n">
        <v>8982</v>
      </c>
    </row>
    <row r="8983" customFormat="false" ht="15.75" hidden="false" customHeight="false" outlineLevel="0" collapsed="false">
      <c r="D8983" s="240" t="n">
        <v>8983</v>
      </c>
    </row>
    <row r="8984" customFormat="false" ht="15.75" hidden="false" customHeight="false" outlineLevel="0" collapsed="false">
      <c r="D8984" s="240" t="n">
        <v>8984</v>
      </c>
    </row>
    <row r="8985" customFormat="false" ht="15.75" hidden="false" customHeight="false" outlineLevel="0" collapsed="false">
      <c r="D8985" s="240" t="n">
        <v>8985</v>
      </c>
    </row>
    <row r="8986" customFormat="false" ht="15.75" hidden="false" customHeight="false" outlineLevel="0" collapsed="false">
      <c r="D8986" s="240" t="n">
        <v>8986</v>
      </c>
    </row>
    <row r="8987" customFormat="false" ht="15.75" hidden="false" customHeight="false" outlineLevel="0" collapsed="false">
      <c r="D8987" s="240" t="n">
        <v>8987</v>
      </c>
    </row>
    <row r="8988" customFormat="false" ht="15.75" hidden="false" customHeight="false" outlineLevel="0" collapsed="false">
      <c r="D8988" s="240" t="n">
        <v>8988</v>
      </c>
    </row>
    <row r="8989" customFormat="false" ht="15.75" hidden="false" customHeight="false" outlineLevel="0" collapsed="false">
      <c r="D8989" s="240" t="n">
        <v>8989</v>
      </c>
    </row>
    <row r="8990" customFormat="false" ht="15.75" hidden="false" customHeight="false" outlineLevel="0" collapsed="false">
      <c r="D8990" s="240" t="n">
        <v>8990</v>
      </c>
    </row>
    <row r="8991" customFormat="false" ht="15.75" hidden="false" customHeight="false" outlineLevel="0" collapsed="false">
      <c r="D8991" s="240" t="n">
        <v>8991</v>
      </c>
    </row>
    <row r="8992" customFormat="false" ht="15.75" hidden="false" customHeight="false" outlineLevel="0" collapsed="false">
      <c r="D8992" s="240" t="n">
        <v>8992</v>
      </c>
    </row>
    <row r="8993" customFormat="false" ht="15.75" hidden="false" customHeight="false" outlineLevel="0" collapsed="false">
      <c r="D8993" s="240" t="n">
        <v>8993</v>
      </c>
    </row>
    <row r="8994" customFormat="false" ht="15.75" hidden="false" customHeight="false" outlineLevel="0" collapsed="false">
      <c r="D8994" s="240" t="n">
        <v>8994</v>
      </c>
    </row>
    <row r="8995" customFormat="false" ht="15.75" hidden="false" customHeight="false" outlineLevel="0" collapsed="false">
      <c r="D8995" s="240" t="n">
        <v>8995</v>
      </c>
    </row>
    <row r="8996" customFormat="false" ht="15.75" hidden="false" customHeight="false" outlineLevel="0" collapsed="false">
      <c r="D8996" s="240" t="n">
        <v>8996</v>
      </c>
    </row>
    <row r="8997" customFormat="false" ht="15.75" hidden="false" customHeight="false" outlineLevel="0" collapsed="false">
      <c r="D8997" s="240" t="n">
        <v>8997</v>
      </c>
    </row>
    <row r="8998" customFormat="false" ht="15.75" hidden="false" customHeight="false" outlineLevel="0" collapsed="false">
      <c r="D8998" s="240" t="n">
        <v>8998</v>
      </c>
    </row>
    <row r="8999" customFormat="false" ht="15.75" hidden="false" customHeight="false" outlineLevel="0" collapsed="false">
      <c r="D8999" s="240" t="n">
        <v>8999</v>
      </c>
    </row>
    <row r="9000" customFormat="false" ht="15.75" hidden="false" customHeight="false" outlineLevel="0" collapsed="false">
      <c r="D9000" s="240" t="n">
        <v>9000</v>
      </c>
    </row>
    <row r="9001" customFormat="false" ht="15.75" hidden="false" customHeight="false" outlineLevel="0" collapsed="false">
      <c r="D9001" s="240" t="n">
        <v>9001</v>
      </c>
    </row>
    <row r="9002" customFormat="false" ht="15.75" hidden="false" customHeight="false" outlineLevel="0" collapsed="false">
      <c r="D9002" s="240" t="n">
        <v>9002</v>
      </c>
    </row>
    <row r="9003" customFormat="false" ht="15.75" hidden="false" customHeight="false" outlineLevel="0" collapsed="false">
      <c r="D9003" s="240" t="n">
        <v>9003</v>
      </c>
    </row>
    <row r="9004" customFormat="false" ht="15.75" hidden="false" customHeight="false" outlineLevel="0" collapsed="false">
      <c r="D9004" s="240" t="n">
        <v>9004</v>
      </c>
    </row>
    <row r="9005" customFormat="false" ht="15.75" hidden="false" customHeight="false" outlineLevel="0" collapsed="false">
      <c r="D9005" s="240" t="n">
        <v>9005</v>
      </c>
    </row>
    <row r="9006" customFormat="false" ht="15.75" hidden="false" customHeight="false" outlineLevel="0" collapsed="false">
      <c r="D9006" s="240" t="n">
        <v>9006</v>
      </c>
    </row>
    <row r="9007" customFormat="false" ht="15.75" hidden="false" customHeight="false" outlineLevel="0" collapsed="false">
      <c r="D9007" s="240" t="n">
        <v>9007</v>
      </c>
    </row>
    <row r="9008" customFormat="false" ht="15.75" hidden="false" customHeight="false" outlineLevel="0" collapsed="false">
      <c r="D9008" s="240" t="n">
        <v>9008</v>
      </c>
    </row>
    <row r="9009" customFormat="false" ht="15.75" hidden="false" customHeight="false" outlineLevel="0" collapsed="false">
      <c r="D9009" s="240" t="n">
        <v>9009</v>
      </c>
    </row>
    <row r="9010" customFormat="false" ht="15.75" hidden="false" customHeight="false" outlineLevel="0" collapsed="false">
      <c r="D9010" s="240" t="n">
        <v>9010</v>
      </c>
    </row>
    <row r="9011" customFormat="false" ht="15.75" hidden="false" customHeight="false" outlineLevel="0" collapsed="false">
      <c r="D9011" s="240" t="n">
        <v>9011</v>
      </c>
    </row>
    <row r="9012" customFormat="false" ht="15.75" hidden="false" customHeight="false" outlineLevel="0" collapsed="false">
      <c r="D9012" s="240" t="n">
        <v>9012</v>
      </c>
    </row>
    <row r="9013" customFormat="false" ht="15.75" hidden="false" customHeight="false" outlineLevel="0" collapsed="false">
      <c r="D9013" s="240" t="n">
        <v>9013</v>
      </c>
    </row>
    <row r="9014" customFormat="false" ht="15.75" hidden="false" customHeight="false" outlineLevel="0" collapsed="false">
      <c r="D9014" s="240" t="n">
        <v>9014</v>
      </c>
    </row>
    <row r="9015" customFormat="false" ht="15.75" hidden="false" customHeight="false" outlineLevel="0" collapsed="false">
      <c r="D9015" s="240" t="n">
        <v>9015</v>
      </c>
    </row>
    <row r="9016" customFormat="false" ht="15.75" hidden="false" customHeight="false" outlineLevel="0" collapsed="false">
      <c r="D9016" s="240" t="n">
        <v>9016</v>
      </c>
    </row>
    <row r="9017" customFormat="false" ht="15.75" hidden="false" customHeight="false" outlineLevel="0" collapsed="false">
      <c r="D9017" s="240" t="n">
        <v>9017</v>
      </c>
    </row>
    <row r="9018" customFormat="false" ht="15.75" hidden="false" customHeight="false" outlineLevel="0" collapsed="false">
      <c r="D9018" s="240" t="n">
        <v>9018</v>
      </c>
    </row>
    <row r="9019" customFormat="false" ht="15.75" hidden="false" customHeight="false" outlineLevel="0" collapsed="false">
      <c r="D9019" s="240" t="n">
        <v>9019</v>
      </c>
    </row>
    <row r="9020" customFormat="false" ht="15.75" hidden="false" customHeight="false" outlineLevel="0" collapsed="false">
      <c r="D9020" s="240" t="n">
        <v>9020</v>
      </c>
    </row>
    <row r="9021" customFormat="false" ht="15.75" hidden="false" customHeight="false" outlineLevel="0" collapsed="false">
      <c r="D9021" s="240" t="n">
        <v>9021</v>
      </c>
    </row>
    <row r="9022" customFormat="false" ht="15.75" hidden="false" customHeight="false" outlineLevel="0" collapsed="false">
      <c r="D9022" s="240" t="n">
        <v>9022</v>
      </c>
    </row>
    <row r="9023" customFormat="false" ht="15.75" hidden="false" customHeight="false" outlineLevel="0" collapsed="false">
      <c r="D9023" s="240" t="n">
        <v>9023</v>
      </c>
    </row>
    <row r="9024" customFormat="false" ht="15.75" hidden="false" customHeight="false" outlineLevel="0" collapsed="false">
      <c r="D9024" s="240" t="n">
        <v>9024</v>
      </c>
    </row>
    <row r="9025" customFormat="false" ht="15.75" hidden="false" customHeight="false" outlineLevel="0" collapsed="false">
      <c r="D9025" s="240" t="n">
        <v>9025</v>
      </c>
    </row>
    <row r="9026" customFormat="false" ht="15.75" hidden="false" customHeight="false" outlineLevel="0" collapsed="false">
      <c r="D9026" s="240" t="n">
        <v>9026</v>
      </c>
    </row>
    <row r="9027" customFormat="false" ht="15.75" hidden="false" customHeight="false" outlineLevel="0" collapsed="false">
      <c r="D9027" s="240" t="n">
        <v>9027</v>
      </c>
    </row>
    <row r="9028" customFormat="false" ht="15.75" hidden="false" customHeight="false" outlineLevel="0" collapsed="false">
      <c r="D9028" s="240" t="n">
        <v>9028</v>
      </c>
    </row>
    <row r="9029" customFormat="false" ht="15.75" hidden="false" customHeight="false" outlineLevel="0" collapsed="false">
      <c r="D9029" s="240" t="n">
        <v>9029</v>
      </c>
    </row>
    <row r="9030" customFormat="false" ht="15.75" hidden="false" customHeight="false" outlineLevel="0" collapsed="false">
      <c r="D9030" s="240" t="n">
        <v>9030</v>
      </c>
    </row>
    <row r="9031" customFormat="false" ht="15.75" hidden="false" customHeight="false" outlineLevel="0" collapsed="false">
      <c r="D9031" s="240" t="n">
        <v>9031</v>
      </c>
    </row>
    <row r="9032" customFormat="false" ht="15.75" hidden="false" customHeight="false" outlineLevel="0" collapsed="false">
      <c r="D9032" s="240" t="n">
        <v>9032</v>
      </c>
    </row>
    <row r="9033" customFormat="false" ht="15.75" hidden="false" customHeight="false" outlineLevel="0" collapsed="false">
      <c r="D9033" s="240" t="n">
        <v>9033</v>
      </c>
    </row>
    <row r="9034" customFormat="false" ht="15.75" hidden="false" customHeight="false" outlineLevel="0" collapsed="false">
      <c r="D9034" s="240" t="n">
        <v>9034</v>
      </c>
    </row>
    <row r="9035" customFormat="false" ht="15.75" hidden="false" customHeight="false" outlineLevel="0" collapsed="false">
      <c r="D9035" s="240" t="n">
        <v>9035</v>
      </c>
    </row>
    <row r="9036" customFormat="false" ht="15.75" hidden="false" customHeight="false" outlineLevel="0" collapsed="false">
      <c r="D9036" s="240" t="n">
        <v>9036</v>
      </c>
    </row>
    <row r="9037" customFormat="false" ht="15.75" hidden="false" customHeight="false" outlineLevel="0" collapsed="false">
      <c r="D9037" s="240" t="n">
        <v>9037</v>
      </c>
    </row>
    <row r="9038" customFormat="false" ht="15.75" hidden="false" customHeight="false" outlineLevel="0" collapsed="false">
      <c r="D9038" s="240" t="n">
        <v>9038</v>
      </c>
    </row>
    <row r="9039" customFormat="false" ht="15.75" hidden="false" customHeight="false" outlineLevel="0" collapsed="false">
      <c r="D9039" s="240" t="n">
        <v>9039</v>
      </c>
    </row>
    <row r="9040" customFormat="false" ht="15.75" hidden="false" customHeight="false" outlineLevel="0" collapsed="false">
      <c r="D9040" s="240" t="n">
        <v>9040</v>
      </c>
    </row>
    <row r="9041" customFormat="false" ht="15.75" hidden="false" customHeight="false" outlineLevel="0" collapsed="false">
      <c r="D9041" s="240" t="n">
        <v>9041</v>
      </c>
    </row>
    <row r="9042" customFormat="false" ht="15.75" hidden="false" customHeight="false" outlineLevel="0" collapsed="false">
      <c r="D9042" s="240" t="n">
        <v>9042</v>
      </c>
    </row>
    <row r="9043" customFormat="false" ht="15.75" hidden="false" customHeight="false" outlineLevel="0" collapsed="false">
      <c r="D9043" s="240" t="n">
        <v>9043</v>
      </c>
    </row>
    <row r="9044" customFormat="false" ht="15.75" hidden="false" customHeight="false" outlineLevel="0" collapsed="false">
      <c r="D9044" s="240" t="n">
        <v>9044</v>
      </c>
    </row>
    <row r="9045" customFormat="false" ht="15.75" hidden="false" customHeight="false" outlineLevel="0" collapsed="false">
      <c r="D9045" s="240" t="n">
        <v>9045</v>
      </c>
    </row>
    <row r="9046" customFormat="false" ht="15.75" hidden="false" customHeight="false" outlineLevel="0" collapsed="false">
      <c r="D9046" s="240" t="n">
        <v>9046</v>
      </c>
    </row>
    <row r="9047" customFormat="false" ht="15.75" hidden="false" customHeight="false" outlineLevel="0" collapsed="false">
      <c r="D9047" s="240" t="n">
        <v>9047</v>
      </c>
    </row>
    <row r="9048" customFormat="false" ht="15.75" hidden="false" customHeight="false" outlineLevel="0" collapsed="false">
      <c r="D9048" s="240" t="n">
        <v>9048</v>
      </c>
    </row>
    <row r="9049" customFormat="false" ht="15.75" hidden="false" customHeight="false" outlineLevel="0" collapsed="false">
      <c r="D9049" s="240" t="n">
        <v>9049</v>
      </c>
    </row>
    <row r="9050" customFormat="false" ht="15.75" hidden="false" customHeight="false" outlineLevel="0" collapsed="false">
      <c r="D9050" s="240" t="n">
        <v>9050</v>
      </c>
    </row>
    <row r="9051" customFormat="false" ht="15.75" hidden="false" customHeight="false" outlineLevel="0" collapsed="false">
      <c r="D9051" s="240" t="n">
        <v>9051</v>
      </c>
    </row>
    <row r="9052" customFormat="false" ht="15.75" hidden="false" customHeight="false" outlineLevel="0" collapsed="false">
      <c r="D9052" s="240" t="n">
        <v>9052</v>
      </c>
    </row>
    <row r="9053" customFormat="false" ht="15.75" hidden="false" customHeight="false" outlineLevel="0" collapsed="false">
      <c r="D9053" s="240" t="n">
        <v>9053</v>
      </c>
    </row>
    <row r="9054" customFormat="false" ht="15.75" hidden="false" customHeight="false" outlineLevel="0" collapsed="false">
      <c r="D9054" s="240" t="n">
        <v>9054</v>
      </c>
    </row>
    <row r="9055" customFormat="false" ht="15.75" hidden="false" customHeight="false" outlineLevel="0" collapsed="false">
      <c r="D9055" s="240" t="n">
        <v>9055</v>
      </c>
    </row>
    <row r="9056" customFormat="false" ht="15.75" hidden="false" customHeight="false" outlineLevel="0" collapsed="false">
      <c r="D9056" s="240" t="n">
        <v>9056</v>
      </c>
    </row>
    <row r="9057" customFormat="false" ht="15.75" hidden="false" customHeight="false" outlineLevel="0" collapsed="false">
      <c r="D9057" s="240" t="n">
        <v>9057</v>
      </c>
    </row>
    <row r="9058" customFormat="false" ht="15.75" hidden="false" customHeight="false" outlineLevel="0" collapsed="false">
      <c r="D9058" s="240" t="n">
        <v>9058</v>
      </c>
    </row>
    <row r="9059" customFormat="false" ht="15.75" hidden="false" customHeight="false" outlineLevel="0" collapsed="false">
      <c r="D9059" s="240" t="n">
        <v>9059</v>
      </c>
    </row>
    <row r="9060" customFormat="false" ht="15.75" hidden="false" customHeight="false" outlineLevel="0" collapsed="false">
      <c r="D9060" s="240" t="n">
        <v>9060</v>
      </c>
    </row>
    <row r="9061" customFormat="false" ht="15.75" hidden="false" customHeight="false" outlineLevel="0" collapsed="false">
      <c r="D9061" s="240" t="n">
        <v>9061</v>
      </c>
    </row>
    <row r="9062" customFormat="false" ht="15.75" hidden="false" customHeight="false" outlineLevel="0" collapsed="false">
      <c r="D9062" s="240" t="n">
        <v>9062</v>
      </c>
    </row>
    <row r="9063" customFormat="false" ht="15.75" hidden="false" customHeight="false" outlineLevel="0" collapsed="false">
      <c r="D9063" s="240" t="n">
        <v>9063</v>
      </c>
    </row>
    <row r="9064" customFormat="false" ht="15.75" hidden="false" customHeight="false" outlineLevel="0" collapsed="false">
      <c r="D9064" s="240" t="n">
        <v>9064</v>
      </c>
    </row>
    <row r="9065" customFormat="false" ht="15.75" hidden="false" customHeight="false" outlineLevel="0" collapsed="false">
      <c r="D9065" s="240" t="n">
        <v>9065</v>
      </c>
    </row>
    <row r="9066" customFormat="false" ht="15.75" hidden="false" customHeight="false" outlineLevel="0" collapsed="false">
      <c r="D9066" s="240" t="n">
        <v>9066</v>
      </c>
    </row>
    <row r="9067" customFormat="false" ht="15.75" hidden="false" customHeight="false" outlineLevel="0" collapsed="false">
      <c r="D9067" s="240" t="n">
        <v>9067</v>
      </c>
    </row>
    <row r="9068" customFormat="false" ht="15.75" hidden="false" customHeight="false" outlineLevel="0" collapsed="false">
      <c r="D9068" s="240" t="n">
        <v>9068</v>
      </c>
    </row>
    <row r="9069" customFormat="false" ht="15.75" hidden="false" customHeight="false" outlineLevel="0" collapsed="false">
      <c r="D9069" s="240" t="n">
        <v>9069</v>
      </c>
    </row>
    <row r="9070" customFormat="false" ht="15.75" hidden="false" customHeight="false" outlineLevel="0" collapsed="false">
      <c r="D9070" s="240" t="n">
        <v>9070</v>
      </c>
    </row>
    <row r="9071" customFormat="false" ht="15.75" hidden="false" customHeight="false" outlineLevel="0" collapsed="false">
      <c r="D9071" s="240" t="n">
        <v>9071</v>
      </c>
    </row>
    <row r="9072" customFormat="false" ht="15.75" hidden="false" customHeight="false" outlineLevel="0" collapsed="false">
      <c r="D9072" s="240" t="n">
        <v>9072</v>
      </c>
    </row>
    <row r="9073" customFormat="false" ht="15.75" hidden="false" customHeight="false" outlineLevel="0" collapsed="false">
      <c r="D9073" s="240" t="n">
        <v>9073</v>
      </c>
    </row>
    <row r="9074" customFormat="false" ht="15.75" hidden="false" customHeight="false" outlineLevel="0" collapsed="false">
      <c r="D9074" s="240" t="n">
        <v>9074</v>
      </c>
    </row>
    <row r="9075" customFormat="false" ht="15.75" hidden="false" customHeight="false" outlineLevel="0" collapsed="false">
      <c r="D9075" s="240" t="n">
        <v>9075</v>
      </c>
    </row>
    <row r="9076" customFormat="false" ht="15.75" hidden="false" customHeight="false" outlineLevel="0" collapsed="false">
      <c r="D9076" s="240" t="n">
        <v>9076</v>
      </c>
    </row>
    <row r="9077" customFormat="false" ht="15.75" hidden="false" customHeight="false" outlineLevel="0" collapsed="false">
      <c r="D9077" s="240" t="n">
        <v>9077</v>
      </c>
    </row>
    <row r="9078" customFormat="false" ht="15.75" hidden="false" customHeight="false" outlineLevel="0" collapsed="false">
      <c r="D9078" s="240" t="n">
        <v>9078</v>
      </c>
    </row>
    <row r="9079" customFormat="false" ht="15.75" hidden="false" customHeight="false" outlineLevel="0" collapsed="false">
      <c r="D9079" s="240" t="n">
        <v>9079</v>
      </c>
    </row>
    <row r="9080" customFormat="false" ht="15.75" hidden="false" customHeight="false" outlineLevel="0" collapsed="false">
      <c r="D9080" s="240" t="n">
        <v>9080</v>
      </c>
    </row>
    <row r="9081" customFormat="false" ht="15.75" hidden="false" customHeight="false" outlineLevel="0" collapsed="false">
      <c r="D9081" s="240" t="n">
        <v>9081</v>
      </c>
    </row>
    <row r="9082" customFormat="false" ht="15.75" hidden="false" customHeight="false" outlineLevel="0" collapsed="false">
      <c r="D9082" s="240" t="n">
        <v>9082</v>
      </c>
    </row>
    <row r="9083" customFormat="false" ht="15.75" hidden="false" customHeight="false" outlineLevel="0" collapsed="false">
      <c r="D9083" s="240" t="n">
        <v>9083</v>
      </c>
    </row>
    <row r="9084" customFormat="false" ht="15.75" hidden="false" customHeight="false" outlineLevel="0" collapsed="false">
      <c r="D9084" s="240" t="n">
        <v>9084</v>
      </c>
    </row>
    <row r="9085" customFormat="false" ht="15.75" hidden="false" customHeight="false" outlineLevel="0" collapsed="false">
      <c r="D9085" s="240" t="n">
        <v>9085</v>
      </c>
    </row>
    <row r="9086" customFormat="false" ht="15.75" hidden="false" customHeight="false" outlineLevel="0" collapsed="false">
      <c r="D9086" s="240" t="n">
        <v>9086</v>
      </c>
    </row>
    <row r="9087" customFormat="false" ht="15.75" hidden="false" customHeight="false" outlineLevel="0" collapsed="false">
      <c r="D9087" s="240" t="n">
        <v>9087</v>
      </c>
    </row>
    <row r="9088" customFormat="false" ht="15.75" hidden="false" customHeight="false" outlineLevel="0" collapsed="false">
      <c r="D9088" s="240" t="n">
        <v>9088</v>
      </c>
    </row>
    <row r="9089" customFormat="false" ht="15.75" hidden="false" customHeight="false" outlineLevel="0" collapsed="false">
      <c r="D9089" s="240" t="n">
        <v>9089</v>
      </c>
    </row>
    <row r="9090" customFormat="false" ht="15.75" hidden="false" customHeight="false" outlineLevel="0" collapsed="false">
      <c r="D9090" s="240" t="n">
        <v>9090</v>
      </c>
    </row>
    <row r="9091" customFormat="false" ht="15.75" hidden="false" customHeight="false" outlineLevel="0" collapsed="false">
      <c r="D9091" s="240" t="n">
        <v>9091</v>
      </c>
    </row>
    <row r="9092" customFormat="false" ht="15.75" hidden="false" customHeight="false" outlineLevel="0" collapsed="false">
      <c r="D9092" s="240" t="n">
        <v>9092</v>
      </c>
    </row>
    <row r="9093" customFormat="false" ht="15.75" hidden="false" customHeight="false" outlineLevel="0" collapsed="false">
      <c r="D9093" s="240" t="n">
        <v>9093</v>
      </c>
    </row>
    <row r="9094" customFormat="false" ht="15.75" hidden="false" customHeight="false" outlineLevel="0" collapsed="false">
      <c r="D9094" s="240" t="n">
        <v>9094</v>
      </c>
    </row>
    <row r="9095" customFormat="false" ht="15.75" hidden="false" customHeight="false" outlineLevel="0" collapsed="false">
      <c r="D9095" s="240" t="n">
        <v>9095</v>
      </c>
    </row>
    <row r="9096" customFormat="false" ht="15.75" hidden="false" customHeight="false" outlineLevel="0" collapsed="false">
      <c r="D9096" s="240" t="n">
        <v>9096</v>
      </c>
    </row>
    <row r="9097" customFormat="false" ht="15.75" hidden="false" customHeight="false" outlineLevel="0" collapsed="false">
      <c r="D9097" s="240" t="n">
        <v>9097</v>
      </c>
    </row>
    <row r="9098" customFormat="false" ht="15.75" hidden="false" customHeight="false" outlineLevel="0" collapsed="false">
      <c r="D9098" s="240" t="n">
        <v>9098</v>
      </c>
    </row>
    <row r="9099" customFormat="false" ht="15.75" hidden="false" customHeight="false" outlineLevel="0" collapsed="false">
      <c r="D9099" s="240" t="n">
        <v>9099</v>
      </c>
    </row>
    <row r="9100" customFormat="false" ht="15.75" hidden="false" customHeight="false" outlineLevel="0" collapsed="false">
      <c r="D9100" s="240" t="n">
        <v>9100</v>
      </c>
    </row>
    <row r="9101" customFormat="false" ht="15.75" hidden="false" customHeight="false" outlineLevel="0" collapsed="false">
      <c r="D9101" s="240" t="n">
        <v>9101</v>
      </c>
    </row>
    <row r="9102" customFormat="false" ht="15.75" hidden="false" customHeight="false" outlineLevel="0" collapsed="false">
      <c r="D9102" s="240" t="n">
        <v>9102</v>
      </c>
    </row>
    <row r="9103" customFormat="false" ht="15.75" hidden="false" customHeight="false" outlineLevel="0" collapsed="false">
      <c r="D9103" s="240" t="n">
        <v>9103</v>
      </c>
    </row>
    <row r="9104" customFormat="false" ht="15.75" hidden="false" customHeight="false" outlineLevel="0" collapsed="false">
      <c r="D9104" s="240" t="n">
        <v>9104</v>
      </c>
    </row>
    <row r="9105" customFormat="false" ht="15.75" hidden="false" customHeight="false" outlineLevel="0" collapsed="false">
      <c r="D9105" s="240" t="n">
        <v>9105</v>
      </c>
    </row>
    <row r="9106" customFormat="false" ht="15.75" hidden="false" customHeight="false" outlineLevel="0" collapsed="false">
      <c r="D9106" s="240" t="n">
        <v>9106</v>
      </c>
    </row>
    <row r="9107" customFormat="false" ht="15.75" hidden="false" customHeight="false" outlineLevel="0" collapsed="false">
      <c r="D9107" s="240" t="n">
        <v>9107</v>
      </c>
    </row>
    <row r="9108" customFormat="false" ht="15.75" hidden="false" customHeight="false" outlineLevel="0" collapsed="false">
      <c r="D9108" s="240" t="n">
        <v>9108</v>
      </c>
    </row>
    <row r="9109" customFormat="false" ht="15.75" hidden="false" customHeight="false" outlineLevel="0" collapsed="false">
      <c r="D9109" s="240" t="n">
        <v>9109</v>
      </c>
    </row>
    <row r="9110" customFormat="false" ht="15.75" hidden="false" customHeight="false" outlineLevel="0" collapsed="false">
      <c r="D9110" s="240" t="n">
        <v>9110</v>
      </c>
    </row>
    <row r="9111" customFormat="false" ht="15.75" hidden="false" customHeight="false" outlineLevel="0" collapsed="false">
      <c r="D9111" s="240" t="n">
        <v>9111</v>
      </c>
    </row>
    <row r="9112" customFormat="false" ht="15.75" hidden="false" customHeight="false" outlineLevel="0" collapsed="false">
      <c r="D9112" s="240" t="n">
        <v>9112</v>
      </c>
    </row>
    <row r="9113" customFormat="false" ht="15.75" hidden="false" customHeight="false" outlineLevel="0" collapsed="false">
      <c r="D9113" s="240" t="n">
        <v>9113</v>
      </c>
    </row>
    <row r="9114" customFormat="false" ht="15.75" hidden="false" customHeight="false" outlineLevel="0" collapsed="false">
      <c r="D9114" s="240" t="n">
        <v>9114</v>
      </c>
    </row>
    <row r="9115" customFormat="false" ht="15.75" hidden="false" customHeight="false" outlineLevel="0" collapsed="false">
      <c r="D9115" s="240" t="n">
        <v>9115</v>
      </c>
    </row>
    <row r="9116" customFormat="false" ht="15.75" hidden="false" customHeight="false" outlineLevel="0" collapsed="false">
      <c r="D9116" s="240" t="n">
        <v>9116</v>
      </c>
    </row>
    <row r="9117" customFormat="false" ht="15.75" hidden="false" customHeight="false" outlineLevel="0" collapsed="false">
      <c r="D9117" s="240" t="n">
        <v>9117</v>
      </c>
    </row>
    <row r="9118" customFormat="false" ht="15.75" hidden="false" customHeight="false" outlineLevel="0" collapsed="false">
      <c r="D9118" s="240" t="n">
        <v>9118</v>
      </c>
    </row>
    <row r="9119" customFormat="false" ht="15.75" hidden="false" customHeight="false" outlineLevel="0" collapsed="false">
      <c r="D9119" s="240" t="n">
        <v>9119</v>
      </c>
    </row>
    <row r="9120" customFormat="false" ht="15.75" hidden="false" customHeight="false" outlineLevel="0" collapsed="false">
      <c r="D9120" s="240" t="n">
        <v>9120</v>
      </c>
    </row>
    <row r="9121" customFormat="false" ht="15.75" hidden="false" customHeight="false" outlineLevel="0" collapsed="false">
      <c r="D9121" s="240" t="n">
        <v>9121</v>
      </c>
    </row>
    <row r="9122" customFormat="false" ht="15.75" hidden="false" customHeight="false" outlineLevel="0" collapsed="false">
      <c r="D9122" s="240" t="n">
        <v>9122</v>
      </c>
    </row>
    <row r="9123" customFormat="false" ht="15.75" hidden="false" customHeight="false" outlineLevel="0" collapsed="false">
      <c r="D9123" s="240" t="n">
        <v>9123</v>
      </c>
    </row>
    <row r="9124" customFormat="false" ht="15.75" hidden="false" customHeight="false" outlineLevel="0" collapsed="false">
      <c r="D9124" s="240" t="n">
        <v>9124</v>
      </c>
    </row>
    <row r="9125" customFormat="false" ht="15.75" hidden="false" customHeight="false" outlineLevel="0" collapsed="false">
      <c r="D9125" s="240" t="n">
        <v>9125</v>
      </c>
    </row>
    <row r="9126" customFormat="false" ht="15.75" hidden="false" customHeight="false" outlineLevel="0" collapsed="false">
      <c r="D9126" s="240" t="n">
        <v>9126</v>
      </c>
    </row>
    <row r="9127" customFormat="false" ht="15.75" hidden="false" customHeight="false" outlineLevel="0" collapsed="false">
      <c r="D9127" s="240" t="n">
        <v>9127</v>
      </c>
    </row>
    <row r="9128" customFormat="false" ht="15.75" hidden="false" customHeight="false" outlineLevel="0" collapsed="false">
      <c r="D9128" s="240" t="n">
        <v>9128</v>
      </c>
    </row>
    <row r="9129" customFormat="false" ht="15.75" hidden="false" customHeight="false" outlineLevel="0" collapsed="false">
      <c r="D9129" s="240" t="n">
        <v>9129</v>
      </c>
    </row>
    <row r="9130" customFormat="false" ht="15.75" hidden="false" customHeight="false" outlineLevel="0" collapsed="false">
      <c r="D9130" s="240" t="n">
        <v>9130</v>
      </c>
    </row>
    <row r="9131" customFormat="false" ht="15.75" hidden="false" customHeight="false" outlineLevel="0" collapsed="false">
      <c r="D9131" s="240" t="n">
        <v>9131</v>
      </c>
    </row>
    <row r="9132" customFormat="false" ht="15.75" hidden="false" customHeight="false" outlineLevel="0" collapsed="false">
      <c r="D9132" s="240" t="n">
        <v>9132</v>
      </c>
    </row>
    <row r="9133" customFormat="false" ht="15.75" hidden="false" customHeight="false" outlineLevel="0" collapsed="false">
      <c r="D9133" s="240" t="n">
        <v>9133</v>
      </c>
    </row>
    <row r="9134" customFormat="false" ht="15.75" hidden="false" customHeight="false" outlineLevel="0" collapsed="false">
      <c r="D9134" s="240" t="n">
        <v>9134</v>
      </c>
    </row>
    <row r="9135" customFormat="false" ht="15.75" hidden="false" customHeight="false" outlineLevel="0" collapsed="false">
      <c r="D9135" s="240" t="n">
        <v>9135</v>
      </c>
    </row>
    <row r="9136" customFormat="false" ht="15.75" hidden="false" customHeight="false" outlineLevel="0" collapsed="false">
      <c r="D9136" s="240" t="n">
        <v>9136</v>
      </c>
    </row>
    <row r="9137" customFormat="false" ht="15.75" hidden="false" customHeight="false" outlineLevel="0" collapsed="false">
      <c r="D9137" s="240" t="n">
        <v>9137</v>
      </c>
    </row>
    <row r="9138" customFormat="false" ht="15.75" hidden="false" customHeight="false" outlineLevel="0" collapsed="false">
      <c r="D9138" s="240" t="n">
        <v>9138</v>
      </c>
    </row>
    <row r="9139" customFormat="false" ht="15.75" hidden="false" customHeight="false" outlineLevel="0" collapsed="false">
      <c r="D9139" s="240" t="n">
        <v>9139</v>
      </c>
    </row>
    <row r="9140" customFormat="false" ht="15.75" hidden="false" customHeight="false" outlineLevel="0" collapsed="false">
      <c r="D9140" s="240" t="n">
        <v>9140</v>
      </c>
    </row>
    <row r="9141" customFormat="false" ht="15.75" hidden="false" customHeight="false" outlineLevel="0" collapsed="false">
      <c r="D9141" s="240" t="n">
        <v>9141</v>
      </c>
    </row>
    <row r="9142" customFormat="false" ht="15.75" hidden="false" customHeight="false" outlineLevel="0" collapsed="false">
      <c r="D9142" s="240" t="n">
        <v>9142</v>
      </c>
    </row>
    <row r="9143" customFormat="false" ht="15.75" hidden="false" customHeight="false" outlineLevel="0" collapsed="false">
      <c r="D9143" s="240" t="n">
        <v>9143</v>
      </c>
    </row>
    <row r="9144" customFormat="false" ht="15.75" hidden="false" customHeight="false" outlineLevel="0" collapsed="false">
      <c r="D9144" s="240" t="n">
        <v>9144</v>
      </c>
    </row>
    <row r="9145" customFormat="false" ht="15.75" hidden="false" customHeight="false" outlineLevel="0" collapsed="false">
      <c r="D9145" s="240" t="n">
        <v>9145</v>
      </c>
    </row>
    <row r="9146" customFormat="false" ht="15.75" hidden="false" customHeight="false" outlineLevel="0" collapsed="false">
      <c r="D9146" s="240" t="n">
        <v>9146</v>
      </c>
    </row>
    <row r="9147" customFormat="false" ht="15.75" hidden="false" customHeight="false" outlineLevel="0" collapsed="false">
      <c r="D9147" s="240" t="n">
        <v>9147</v>
      </c>
    </row>
    <row r="9148" customFormat="false" ht="15.75" hidden="false" customHeight="false" outlineLevel="0" collapsed="false">
      <c r="D9148" s="240" t="n">
        <v>9148</v>
      </c>
    </row>
    <row r="9149" customFormat="false" ht="15.75" hidden="false" customHeight="false" outlineLevel="0" collapsed="false">
      <c r="D9149" s="240" t="n">
        <v>9149</v>
      </c>
    </row>
    <row r="9150" customFormat="false" ht="15.75" hidden="false" customHeight="false" outlineLevel="0" collapsed="false">
      <c r="D9150" s="240" t="n">
        <v>9150</v>
      </c>
    </row>
    <row r="9151" customFormat="false" ht="15.75" hidden="false" customHeight="false" outlineLevel="0" collapsed="false">
      <c r="D9151" s="240" t="n">
        <v>9151</v>
      </c>
    </row>
    <row r="9152" customFormat="false" ht="15.75" hidden="false" customHeight="false" outlineLevel="0" collapsed="false">
      <c r="D9152" s="240" t="n">
        <v>9152</v>
      </c>
    </row>
    <row r="9153" customFormat="false" ht="15.75" hidden="false" customHeight="false" outlineLevel="0" collapsed="false">
      <c r="D9153" s="240" t="n">
        <v>9153</v>
      </c>
    </row>
    <row r="9154" customFormat="false" ht="15.75" hidden="false" customHeight="false" outlineLevel="0" collapsed="false">
      <c r="D9154" s="240" t="n">
        <v>9154</v>
      </c>
    </row>
    <row r="9155" customFormat="false" ht="15.75" hidden="false" customHeight="false" outlineLevel="0" collapsed="false">
      <c r="D9155" s="240" t="n">
        <v>9155</v>
      </c>
    </row>
    <row r="9156" customFormat="false" ht="15.75" hidden="false" customHeight="false" outlineLevel="0" collapsed="false">
      <c r="D9156" s="240" t="n">
        <v>9156</v>
      </c>
    </row>
    <row r="9157" customFormat="false" ht="15.75" hidden="false" customHeight="false" outlineLevel="0" collapsed="false">
      <c r="D9157" s="240" t="n">
        <v>9157</v>
      </c>
    </row>
    <row r="9158" customFormat="false" ht="15.75" hidden="false" customHeight="false" outlineLevel="0" collapsed="false">
      <c r="D9158" s="240" t="n">
        <v>9158</v>
      </c>
    </row>
    <row r="9159" customFormat="false" ht="15.75" hidden="false" customHeight="false" outlineLevel="0" collapsed="false">
      <c r="D9159" s="240" t="n">
        <v>9159</v>
      </c>
    </row>
    <row r="9160" customFormat="false" ht="15.75" hidden="false" customHeight="false" outlineLevel="0" collapsed="false">
      <c r="D9160" s="240" t="n">
        <v>9160</v>
      </c>
    </row>
    <row r="9161" customFormat="false" ht="15.75" hidden="false" customHeight="false" outlineLevel="0" collapsed="false">
      <c r="D9161" s="240" t="n">
        <v>9161</v>
      </c>
    </row>
    <row r="9162" customFormat="false" ht="15.75" hidden="false" customHeight="false" outlineLevel="0" collapsed="false">
      <c r="D9162" s="240" t="n">
        <v>9162</v>
      </c>
    </row>
    <row r="9163" customFormat="false" ht="15.75" hidden="false" customHeight="false" outlineLevel="0" collapsed="false">
      <c r="D9163" s="240" t="n">
        <v>9163</v>
      </c>
    </row>
    <row r="9164" customFormat="false" ht="15.75" hidden="false" customHeight="false" outlineLevel="0" collapsed="false">
      <c r="D9164" s="240" t="n">
        <v>9164</v>
      </c>
    </row>
    <row r="9165" customFormat="false" ht="15.75" hidden="false" customHeight="false" outlineLevel="0" collapsed="false">
      <c r="D9165" s="240" t="n">
        <v>9165</v>
      </c>
    </row>
    <row r="9166" customFormat="false" ht="15.75" hidden="false" customHeight="false" outlineLevel="0" collapsed="false">
      <c r="D9166" s="240" t="n">
        <v>9166</v>
      </c>
    </row>
    <row r="9167" customFormat="false" ht="15.75" hidden="false" customHeight="false" outlineLevel="0" collapsed="false">
      <c r="D9167" s="240" t="n">
        <v>9167</v>
      </c>
    </row>
    <row r="9168" customFormat="false" ht="15.75" hidden="false" customHeight="false" outlineLevel="0" collapsed="false">
      <c r="D9168" s="240" t="n">
        <v>9168</v>
      </c>
    </row>
    <row r="9169" customFormat="false" ht="15.75" hidden="false" customHeight="false" outlineLevel="0" collapsed="false">
      <c r="D9169" s="240" t="n">
        <v>9169</v>
      </c>
    </row>
    <row r="9170" customFormat="false" ht="15.75" hidden="false" customHeight="false" outlineLevel="0" collapsed="false">
      <c r="D9170" s="240" t="n">
        <v>9170</v>
      </c>
    </row>
    <row r="9171" customFormat="false" ht="15.75" hidden="false" customHeight="false" outlineLevel="0" collapsed="false">
      <c r="D9171" s="240" t="n">
        <v>9171</v>
      </c>
    </row>
    <row r="9172" customFormat="false" ht="15.75" hidden="false" customHeight="false" outlineLevel="0" collapsed="false">
      <c r="D9172" s="240" t="n">
        <v>9172</v>
      </c>
    </row>
    <row r="9173" customFormat="false" ht="15.75" hidden="false" customHeight="false" outlineLevel="0" collapsed="false">
      <c r="D9173" s="240" t="n">
        <v>9173</v>
      </c>
    </row>
    <row r="9174" customFormat="false" ht="15.75" hidden="false" customHeight="false" outlineLevel="0" collapsed="false">
      <c r="D9174" s="240" t="n">
        <v>9174</v>
      </c>
    </row>
    <row r="9175" customFormat="false" ht="15.75" hidden="false" customHeight="false" outlineLevel="0" collapsed="false">
      <c r="D9175" s="240" t="n">
        <v>9175</v>
      </c>
    </row>
    <row r="9176" customFormat="false" ht="15.75" hidden="false" customHeight="false" outlineLevel="0" collapsed="false">
      <c r="D9176" s="240" t="n">
        <v>9176</v>
      </c>
    </row>
    <row r="9177" customFormat="false" ht="15.75" hidden="false" customHeight="false" outlineLevel="0" collapsed="false">
      <c r="D9177" s="240" t="n">
        <v>9177</v>
      </c>
    </row>
    <row r="9178" customFormat="false" ht="15.75" hidden="false" customHeight="false" outlineLevel="0" collapsed="false">
      <c r="D9178" s="240" t="n">
        <v>9178</v>
      </c>
    </row>
    <row r="9179" customFormat="false" ht="15.75" hidden="false" customHeight="false" outlineLevel="0" collapsed="false">
      <c r="D9179" s="240" t="n">
        <v>9179</v>
      </c>
    </row>
    <row r="9180" customFormat="false" ht="15.75" hidden="false" customHeight="false" outlineLevel="0" collapsed="false">
      <c r="D9180" s="240" t="n">
        <v>9180</v>
      </c>
    </row>
    <row r="9181" customFormat="false" ht="15.75" hidden="false" customHeight="false" outlineLevel="0" collapsed="false">
      <c r="D9181" s="240" t="n">
        <v>9181</v>
      </c>
    </row>
    <row r="9182" customFormat="false" ht="15.75" hidden="false" customHeight="false" outlineLevel="0" collapsed="false">
      <c r="D9182" s="240" t="n">
        <v>9182</v>
      </c>
    </row>
    <row r="9183" customFormat="false" ht="15.75" hidden="false" customHeight="false" outlineLevel="0" collapsed="false">
      <c r="D9183" s="240" t="n">
        <v>9183</v>
      </c>
    </row>
    <row r="9184" customFormat="false" ht="15.75" hidden="false" customHeight="false" outlineLevel="0" collapsed="false">
      <c r="D9184" s="240" t="n">
        <v>9184</v>
      </c>
    </row>
    <row r="9185" customFormat="false" ht="15.75" hidden="false" customHeight="false" outlineLevel="0" collapsed="false">
      <c r="D9185" s="240" t="n">
        <v>9185</v>
      </c>
    </row>
    <row r="9186" customFormat="false" ht="15.75" hidden="false" customHeight="false" outlineLevel="0" collapsed="false">
      <c r="D9186" s="240" t="n">
        <v>9186</v>
      </c>
    </row>
    <row r="9187" customFormat="false" ht="15.75" hidden="false" customHeight="false" outlineLevel="0" collapsed="false">
      <c r="D9187" s="240" t="n">
        <v>9187</v>
      </c>
    </row>
    <row r="9188" customFormat="false" ht="15.75" hidden="false" customHeight="false" outlineLevel="0" collapsed="false">
      <c r="D9188" s="240" t="n">
        <v>9188</v>
      </c>
    </row>
    <row r="9189" customFormat="false" ht="15.75" hidden="false" customHeight="false" outlineLevel="0" collapsed="false">
      <c r="D9189" s="240" t="n">
        <v>9189</v>
      </c>
    </row>
    <row r="9190" customFormat="false" ht="15.75" hidden="false" customHeight="false" outlineLevel="0" collapsed="false">
      <c r="D9190" s="240" t="n">
        <v>9190</v>
      </c>
    </row>
    <row r="9191" customFormat="false" ht="15.75" hidden="false" customHeight="false" outlineLevel="0" collapsed="false">
      <c r="D9191" s="240" t="n">
        <v>9191</v>
      </c>
    </row>
    <row r="9192" customFormat="false" ht="15.75" hidden="false" customHeight="false" outlineLevel="0" collapsed="false">
      <c r="D9192" s="240" t="n">
        <v>9192</v>
      </c>
    </row>
    <row r="9193" customFormat="false" ht="15.75" hidden="false" customHeight="false" outlineLevel="0" collapsed="false">
      <c r="D9193" s="240" t="n">
        <v>9193</v>
      </c>
    </row>
    <row r="9194" customFormat="false" ht="15.75" hidden="false" customHeight="false" outlineLevel="0" collapsed="false">
      <c r="D9194" s="240" t="n">
        <v>9194</v>
      </c>
    </row>
    <row r="9195" customFormat="false" ht="15.75" hidden="false" customHeight="false" outlineLevel="0" collapsed="false">
      <c r="D9195" s="240" t="n">
        <v>9195</v>
      </c>
    </row>
    <row r="9196" customFormat="false" ht="15.75" hidden="false" customHeight="false" outlineLevel="0" collapsed="false">
      <c r="D9196" s="240" t="n">
        <v>9196</v>
      </c>
    </row>
    <row r="9197" customFormat="false" ht="15.75" hidden="false" customHeight="false" outlineLevel="0" collapsed="false">
      <c r="D9197" s="240" t="n">
        <v>9197</v>
      </c>
    </row>
    <row r="9198" customFormat="false" ht="15.75" hidden="false" customHeight="false" outlineLevel="0" collapsed="false">
      <c r="D9198" s="240" t="n">
        <v>9198</v>
      </c>
    </row>
    <row r="9199" customFormat="false" ht="15.75" hidden="false" customHeight="false" outlineLevel="0" collapsed="false">
      <c r="D9199" s="240" t="n">
        <v>9199</v>
      </c>
    </row>
    <row r="9200" customFormat="false" ht="15.75" hidden="false" customHeight="false" outlineLevel="0" collapsed="false">
      <c r="D9200" s="240" t="n">
        <v>9200</v>
      </c>
    </row>
    <row r="9201" customFormat="false" ht="15.75" hidden="false" customHeight="false" outlineLevel="0" collapsed="false">
      <c r="D9201" s="240" t="n">
        <v>9201</v>
      </c>
    </row>
    <row r="9202" customFormat="false" ht="15.75" hidden="false" customHeight="false" outlineLevel="0" collapsed="false">
      <c r="D9202" s="240" t="n">
        <v>9202</v>
      </c>
    </row>
    <row r="9203" customFormat="false" ht="15.75" hidden="false" customHeight="false" outlineLevel="0" collapsed="false">
      <c r="D9203" s="240" t="n">
        <v>9203</v>
      </c>
    </row>
    <row r="9204" customFormat="false" ht="15.75" hidden="false" customHeight="false" outlineLevel="0" collapsed="false">
      <c r="D9204" s="240" t="n">
        <v>9204</v>
      </c>
    </row>
    <row r="9205" customFormat="false" ht="15.75" hidden="false" customHeight="false" outlineLevel="0" collapsed="false">
      <c r="D9205" s="240" t="n">
        <v>9205</v>
      </c>
    </row>
    <row r="9206" customFormat="false" ht="15.75" hidden="false" customHeight="false" outlineLevel="0" collapsed="false">
      <c r="D9206" s="240" t="n">
        <v>9206</v>
      </c>
    </row>
    <row r="9207" customFormat="false" ht="15.75" hidden="false" customHeight="false" outlineLevel="0" collapsed="false">
      <c r="D9207" s="240" t="n">
        <v>9207</v>
      </c>
    </row>
    <row r="9208" customFormat="false" ht="15.75" hidden="false" customHeight="false" outlineLevel="0" collapsed="false">
      <c r="D9208" s="240" t="n">
        <v>9208</v>
      </c>
    </row>
    <row r="9209" customFormat="false" ht="15.75" hidden="false" customHeight="false" outlineLevel="0" collapsed="false">
      <c r="D9209" s="240" t="n">
        <v>9209</v>
      </c>
    </row>
    <row r="9210" customFormat="false" ht="15.75" hidden="false" customHeight="false" outlineLevel="0" collapsed="false">
      <c r="D9210" s="240" t="n">
        <v>9210</v>
      </c>
    </row>
    <row r="9211" customFormat="false" ht="15.75" hidden="false" customHeight="false" outlineLevel="0" collapsed="false">
      <c r="D9211" s="240" t="n">
        <v>9211</v>
      </c>
    </row>
    <row r="9212" customFormat="false" ht="15.75" hidden="false" customHeight="false" outlineLevel="0" collapsed="false">
      <c r="D9212" s="240" t="n">
        <v>9212</v>
      </c>
    </row>
    <row r="9213" customFormat="false" ht="15.75" hidden="false" customHeight="false" outlineLevel="0" collapsed="false">
      <c r="D9213" s="240" t="n">
        <v>9213</v>
      </c>
    </row>
    <row r="9214" customFormat="false" ht="15.75" hidden="false" customHeight="false" outlineLevel="0" collapsed="false">
      <c r="D9214" s="240" t="n">
        <v>9214</v>
      </c>
    </row>
    <row r="9215" customFormat="false" ht="15.75" hidden="false" customHeight="false" outlineLevel="0" collapsed="false">
      <c r="D9215" s="240" t="n">
        <v>9215</v>
      </c>
    </row>
    <row r="9216" customFormat="false" ht="15.75" hidden="false" customHeight="false" outlineLevel="0" collapsed="false">
      <c r="D9216" s="240" t="n">
        <v>9216</v>
      </c>
    </row>
    <row r="9217" customFormat="false" ht="15.75" hidden="false" customHeight="false" outlineLevel="0" collapsed="false">
      <c r="D9217" s="240" t="n">
        <v>9217</v>
      </c>
    </row>
    <row r="9218" customFormat="false" ht="15.75" hidden="false" customHeight="false" outlineLevel="0" collapsed="false">
      <c r="D9218" s="240" t="n">
        <v>9218</v>
      </c>
    </row>
    <row r="9219" customFormat="false" ht="15.75" hidden="false" customHeight="false" outlineLevel="0" collapsed="false">
      <c r="D9219" s="240" t="n">
        <v>9219</v>
      </c>
    </row>
    <row r="9220" customFormat="false" ht="15.75" hidden="false" customHeight="false" outlineLevel="0" collapsed="false">
      <c r="D9220" s="240" t="n">
        <v>9220</v>
      </c>
    </row>
    <row r="9221" customFormat="false" ht="15.75" hidden="false" customHeight="false" outlineLevel="0" collapsed="false">
      <c r="D9221" s="240" t="n">
        <v>9221</v>
      </c>
    </row>
    <row r="9222" customFormat="false" ht="15.75" hidden="false" customHeight="false" outlineLevel="0" collapsed="false">
      <c r="D9222" s="240" t="n">
        <v>9222</v>
      </c>
    </row>
    <row r="9223" customFormat="false" ht="15.75" hidden="false" customHeight="false" outlineLevel="0" collapsed="false">
      <c r="D9223" s="240" t="n">
        <v>9223</v>
      </c>
    </row>
    <row r="9224" customFormat="false" ht="15.75" hidden="false" customHeight="false" outlineLevel="0" collapsed="false">
      <c r="D9224" s="240" t="n">
        <v>9224</v>
      </c>
    </row>
    <row r="9225" customFormat="false" ht="15.75" hidden="false" customHeight="false" outlineLevel="0" collapsed="false">
      <c r="D9225" s="240" t="n">
        <v>9225</v>
      </c>
    </row>
    <row r="9226" customFormat="false" ht="15.75" hidden="false" customHeight="false" outlineLevel="0" collapsed="false">
      <c r="D9226" s="240" t="n">
        <v>9226</v>
      </c>
    </row>
    <row r="9227" customFormat="false" ht="15.75" hidden="false" customHeight="false" outlineLevel="0" collapsed="false">
      <c r="D9227" s="240" t="n">
        <v>9227</v>
      </c>
    </row>
    <row r="9228" customFormat="false" ht="15.75" hidden="false" customHeight="false" outlineLevel="0" collapsed="false">
      <c r="D9228" s="240" t="n">
        <v>9228</v>
      </c>
    </row>
    <row r="9229" customFormat="false" ht="15.75" hidden="false" customHeight="false" outlineLevel="0" collapsed="false">
      <c r="D9229" s="240" t="n">
        <v>9229</v>
      </c>
    </row>
    <row r="9230" customFormat="false" ht="15.75" hidden="false" customHeight="false" outlineLevel="0" collapsed="false">
      <c r="D9230" s="240" t="n">
        <v>9230</v>
      </c>
    </row>
    <row r="9231" customFormat="false" ht="15.75" hidden="false" customHeight="false" outlineLevel="0" collapsed="false">
      <c r="D9231" s="240" t="n">
        <v>9231</v>
      </c>
    </row>
    <row r="9232" customFormat="false" ht="15.75" hidden="false" customHeight="false" outlineLevel="0" collapsed="false">
      <c r="D9232" s="240" t="n">
        <v>9232</v>
      </c>
    </row>
    <row r="9233" customFormat="false" ht="15.75" hidden="false" customHeight="false" outlineLevel="0" collapsed="false">
      <c r="D9233" s="240" t="n">
        <v>9233</v>
      </c>
    </row>
    <row r="9234" customFormat="false" ht="15.75" hidden="false" customHeight="false" outlineLevel="0" collapsed="false">
      <c r="D9234" s="240" t="n">
        <v>9234</v>
      </c>
    </row>
    <row r="9235" customFormat="false" ht="15.75" hidden="false" customHeight="false" outlineLevel="0" collapsed="false">
      <c r="D9235" s="240" t="n">
        <v>9235</v>
      </c>
    </row>
    <row r="9236" customFormat="false" ht="15.75" hidden="false" customHeight="false" outlineLevel="0" collapsed="false">
      <c r="D9236" s="240" t="n">
        <v>9236</v>
      </c>
    </row>
    <row r="9237" customFormat="false" ht="15.75" hidden="false" customHeight="false" outlineLevel="0" collapsed="false">
      <c r="D9237" s="240" t="n">
        <v>9237</v>
      </c>
    </row>
    <row r="9238" customFormat="false" ht="15.75" hidden="false" customHeight="false" outlineLevel="0" collapsed="false">
      <c r="D9238" s="240" t="n">
        <v>9238</v>
      </c>
    </row>
    <row r="9239" customFormat="false" ht="15.75" hidden="false" customHeight="false" outlineLevel="0" collapsed="false">
      <c r="D9239" s="240" t="n">
        <v>9239</v>
      </c>
    </row>
    <row r="9240" customFormat="false" ht="15.75" hidden="false" customHeight="false" outlineLevel="0" collapsed="false">
      <c r="D9240" s="240" t="n">
        <v>9240</v>
      </c>
    </row>
    <row r="9241" customFormat="false" ht="15.75" hidden="false" customHeight="false" outlineLevel="0" collapsed="false">
      <c r="D9241" s="240" t="n">
        <v>9241</v>
      </c>
    </row>
    <row r="9242" customFormat="false" ht="15.75" hidden="false" customHeight="false" outlineLevel="0" collapsed="false">
      <c r="D9242" s="240" t="n">
        <v>9242</v>
      </c>
    </row>
    <row r="9243" customFormat="false" ht="15.75" hidden="false" customHeight="false" outlineLevel="0" collapsed="false">
      <c r="D9243" s="240" t="n">
        <v>9243</v>
      </c>
    </row>
    <row r="9244" customFormat="false" ht="15.75" hidden="false" customHeight="false" outlineLevel="0" collapsed="false">
      <c r="D9244" s="240" t="n">
        <v>9244</v>
      </c>
    </row>
    <row r="9245" customFormat="false" ht="15.75" hidden="false" customHeight="false" outlineLevel="0" collapsed="false">
      <c r="D9245" s="240" t="n">
        <v>9245</v>
      </c>
    </row>
    <row r="9246" customFormat="false" ht="15.75" hidden="false" customHeight="false" outlineLevel="0" collapsed="false">
      <c r="D9246" s="240" t="n">
        <v>9246</v>
      </c>
    </row>
    <row r="9247" customFormat="false" ht="15.75" hidden="false" customHeight="false" outlineLevel="0" collapsed="false">
      <c r="D9247" s="240" t="n">
        <v>9247</v>
      </c>
    </row>
    <row r="9248" customFormat="false" ht="15.75" hidden="false" customHeight="false" outlineLevel="0" collapsed="false">
      <c r="D9248" s="240" t="n">
        <v>9248</v>
      </c>
    </row>
    <row r="9249" customFormat="false" ht="15.75" hidden="false" customHeight="false" outlineLevel="0" collapsed="false">
      <c r="D9249" s="240" t="n">
        <v>9249</v>
      </c>
    </row>
    <row r="9250" customFormat="false" ht="15.75" hidden="false" customHeight="false" outlineLevel="0" collapsed="false">
      <c r="D9250" s="240" t="n">
        <v>9250</v>
      </c>
    </row>
    <row r="9251" customFormat="false" ht="15.75" hidden="false" customHeight="false" outlineLevel="0" collapsed="false">
      <c r="D9251" s="240" t="n">
        <v>9251</v>
      </c>
    </row>
    <row r="9252" customFormat="false" ht="15.75" hidden="false" customHeight="false" outlineLevel="0" collapsed="false">
      <c r="D9252" s="240" t="n">
        <v>9252</v>
      </c>
    </row>
    <row r="9253" customFormat="false" ht="15.75" hidden="false" customHeight="false" outlineLevel="0" collapsed="false">
      <c r="D9253" s="240" t="n">
        <v>9253</v>
      </c>
    </row>
    <row r="9254" customFormat="false" ht="15.75" hidden="false" customHeight="false" outlineLevel="0" collapsed="false">
      <c r="D9254" s="240" t="n">
        <v>9254</v>
      </c>
    </row>
    <row r="9255" customFormat="false" ht="15.75" hidden="false" customHeight="false" outlineLevel="0" collapsed="false">
      <c r="D9255" s="240" t="n">
        <v>9255</v>
      </c>
    </row>
    <row r="9256" customFormat="false" ht="15.75" hidden="false" customHeight="false" outlineLevel="0" collapsed="false">
      <c r="D9256" s="240" t="n">
        <v>9256</v>
      </c>
    </row>
    <row r="9257" customFormat="false" ht="15.75" hidden="false" customHeight="false" outlineLevel="0" collapsed="false">
      <c r="D9257" s="240" t="n">
        <v>9257</v>
      </c>
    </row>
    <row r="9258" customFormat="false" ht="15.75" hidden="false" customHeight="false" outlineLevel="0" collapsed="false">
      <c r="D9258" s="240" t="n">
        <v>9258</v>
      </c>
    </row>
    <row r="9259" customFormat="false" ht="15.75" hidden="false" customHeight="false" outlineLevel="0" collapsed="false">
      <c r="D9259" s="240" t="n">
        <v>9259</v>
      </c>
    </row>
    <row r="9260" customFormat="false" ht="15.75" hidden="false" customHeight="false" outlineLevel="0" collapsed="false">
      <c r="D9260" s="240" t="n">
        <v>9260</v>
      </c>
    </row>
    <row r="9261" customFormat="false" ht="15.75" hidden="false" customHeight="false" outlineLevel="0" collapsed="false">
      <c r="D9261" s="240" t="n">
        <v>9261</v>
      </c>
    </row>
    <row r="9262" customFormat="false" ht="15.75" hidden="false" customHeight="false" outlineLevel="0" collapsed="false">
      <c r="D9262" s="240" t="n">
        <v>9262</v>
      </c>
    </row>
    <row r="9263" customFormat="false" ht="15.75" hidden="false" customHeight="false" outlineLevel="0" collapsed="false">
      <c r="D9263" s="240" t="n">
        <v>9263</v>
      </c>
    </row>
    <row r="9264" customFormat="false" ht="15.75" hidden="false" customHeight="false" outlineLevel="0" collapsed="false">
      <c r="D9264" s="240" t="n">
        <v>9264</v>
      </c>
    </row>
    <row r="9265" customFormat="false" ht="15.75" hidden="false" customHeight="false" outlineLevel="0" collapsed="false">
      <c r="D9265" s="240" t="n">
        <v>9265</v>
      </c>
    </row>
    <row r="9266" customFormat="false" ht="15.75" hidden="false" customHeight="false" outlineLevel="0" collapsed="false">
      <c r="D9266" s="240" t="n">
        <v>9266</v>
      </c>
    </row>
    <row r="9267" customFormat="false" ht="15.75" hidden="false" customHeight="false" outlineLevel="0" collapsed="false">
      <c r="D9267" s="240" t="n">
        <v>9267</v>
      </c>
    </row>
    <row r="9268" customFormat="false" ht="15.75" hidden="false" customHeight="false" outlineLevel="0" collapsed="false">
      <c r="D9268" s="240" t="n">
        <v>9268</v>
      </c>
    </row>
    <row r="9269" customFormat="false" ht="15.75" hidden="false" customHeight="false" outlineLevel="0" collapsed="false">
      <c r="D9269" s="240" t="n">
        <v>9269</v>
      </c>
    </row>
    <row r="9270" customFormat="false" ht="15.75" hidden="false" customHeight="false" outlineLevel="0" collapsed="false">
      <c r="D9270" s="240" t="n">
        <v>9270</v>
      </c>
    </row>
    <row r="9271" customFormat="false" ht="15.75" hidden="false" customHeight="false" outlineLevel="0" collapsed="false">
      <c r="D9271" s="240" t="n">
        <v>9271</v>
      </c>
    </row>
    <row r="9272" customFormat="false" ht="15.75" hidden="false" customHeight="false" outlineLevel="0" collapsed="false">
      <c r="D9272" s="240" t="n">
        <v>9272</v>
      </c>
    </row>
    <row r="9273" customFormat="false" ht="15.75" hidden="false" customHeight="false" outlineLevel="0" collapsed="false">
      <c r="D9273" s="240" t="n">
        <v>9273</v>
      </c>
    </row>
    <row r="9274" customFormat="false" ht="15.75" hidden="false" customHeight="false" outlineLevel="0" collapsed="false">
      <c r="D9274" s="240" t="n">
        <v>9274</v>
      </c>
    </row>
    <row r="9275" customFormat="false" ht="15.75" hidden="false" customHeight="false" outlineLevel="0" collapsed="false">
      <c r="D9275" s="240" t="n">
        <v>9275</v>
      </c>
    </row>
    <row r="9276" customFormat="false" ht="15.75" hidden="false" customHeight="false" outlineLevel="0" collapsed="false">
      <c r="D9276" s="240" t="n">
        <v>9276</v>
      </c>
    </row>
    <row r="9277" customFormat="false" ht="15.75" hidden="false" customHeight="false" outlineLevel="0" collapsed="false">
      <c r="D9277" s="240" t="n">
        <v>9277</v>
      </c>
    </row>
    <row r="9278" customFormat="false" ht="15.75" hidden="false" customHeight="false" outlineLevel="0" collapsed="false">
      <c r="D9278" s="240" t="n">
        <v>9278</v>
      </c>
    </row>
    <row r="9279" customFormat="false" ht="15.75" hidden="false" customHeight="false" outlineLevel="0" collapsed="false">
      <c r="D9279" s="240" t="n">
        <v>9279</v>
      </c>
    </row>
    <row r="9280" customFormat="false" ht="15.75" hidden="false" customHeight="false" outlineLevel="0" collapsed="false">
      <c r="D9280" s="240" t="n">
        <v>9280</v>
      </c>
    </row>
    <row r="9281" customFormat="false" ht="15.75" hidden="false" customHeight="false" outlineLevel="0" collapsed="false">
      <c r="D9281" s="240" t="n">
        <v>9281</v>
      </c>
    </row>
    <row r="9282" customFormat="false" ht="15.75" hidden="false" customHeight="false" outlineLevel="0" collapsed="false">
      <c r="D9282" s="240" t="n">
        <v>9282</v>
      </c>
    </row>
    <row r="9283" customFormat="false" ht="15.75" hidden="false" customHeight="false" outlineLevel="0" collapsed="false">
      <c r="D9283" s="240" t="n">
        <v>9283</v>
      </c>
    </row>
    <row r="9284" customFormat="false" ht="15.75" hidden="false" customHeight="false" outlineLevel="0" collapsed="false">
      <c r="D9284" s="240" t="n">
        <v>9284</v>
      </c>
    </row>
    <row r="9285" customFormat="false" ht="15.75" hidden="false" customHeight="false" outlineLevel="0" collapsed="false">
      <c r="D9285" s="240" t="n">
        <v>9285</v>
      </c>
    </row>
    <row r="9286" customFormat="false" ht="15.75" hidden="false" customHeight="false" outlineLevel="0" collapsed="false">
      <c r="D9286" s="240" t="n">
        <v>9286</v>
      </c>
    </row>
    <row r="9287" customFormat="false" ht="15.75" hidden="false" customHeight="false" outlineLevel="0" collapsed="false">
      <c r="D9287" s="240" t="n">
        <v>9287</v>
      </c>
    </row>
    <row r="9288" customFormat="false" ht="15.75" hidden="false" customHeight="false" outlineLevel="0" collapsed="false">
      <c r="D9288" s="240" t="n">
        <v>9288</v>
      </c>
    </row>
    <row r="9289" customFormat="false" ht="15.75" hidden="false" customHeight="false" outlineLevel="0" collapsed="false">
      <c r="D9289" s="240" t="n">
        <v>9289</v>
      </c>
    </row>
    <row r="9290" customFormat="false" ht="15.75" hidden="false" customHeight="false" outlineLevel="0" collapsed="false">
      <c r="D9290" s="240" t="n">
        <v>9290</v>
      </c>
    </row>
    <row r="9291" customFormat="false" ht="15.75" hidden="false" customHeight="false" outlineLevel="0" collapsed="false">
      <c r="D9291" s="240" t="n">
        <v>9291</v>
      </c>
    </row>
    <row r="9292" customFormat="false" ht="15.75" hidden="false" customHeight="false" outlineLevel="0" collapsed="false">
      <c r="D9292" s="240" t="n">
        <v>9292</v>
      </c>
    </row>
    <row r="9293" customFormat="false" ht="15.75" hidden="false" customHeight="false" outlineLevel="0" collapsed="false">
      <c r="D9293" s="240" t="n">
        <v>9293</v>
      </c>
    </row>
    <row r="9294" customFormat="false" ht="15.75" hidden="false" customHeight="false" outlineLevel="0" collapsed="false">
      <c r="D9294" s="240" t="n">
        <v>9294</v>
      </c>
    </row>
    <row r="9295" customFormat="false" ht="15.75" hidden="false" customHeight="false" outlineLevel="0" collapsed="false">
      <c r="D9295" s="240" t="n">
        <v>9295</v>
      </c>
    </row>
    <row r="9296" customFormat="false" ht="15.75" hidden="false" customHeight="false" outlineLevel="0" collapsed="false">
      <c r="D9296" s="240" t="n">
        <v>9296</v>
      </c>
    </row>
    <row r="9297" customFormat="false" ht="15.75" hidden="false" customHeight="false" outlineLevel="0" collapsed="false">
      <c r="D9297" s="240" t="n">
        <v>9297</v>
      </c>
    </row>
    <row r="9298" customFormat="false" ht="15.75" hidden="false" customHeight="false" outlineLevel="0" collapsed="false">
      <c r="D9298" s="240" t="n">
        <v>9298</v>
      </c>
    </row>
    <row r="9299" customFormat="false" ht="15.75" hidden="false" customHeight="false" outlineLevel="0" collapsed="false">
      <c r="D9299" s="240" t="n">
        <v>9299</v>
      </c>
    </row>
    <row r="9300" customFormat="false" ht="15.75" hidden="false" customHeight="false" outlineLevel="0" collapsed="false">
      <c r="D9300" s="240" t="n">
        <v>9300</v>
      </c>
    </row>
    <row r="9301" customFormat="false" ht="15.75" hidden="false" customHeight="false" outlineLevel="0" collapsed="false">
      <c r="D9301" s="240" t="n">
        <v>9301</v>
      </c>
    </row>
    <row r="9302" customFormat="false" ht="15.75" hidden="false" customHeight="false" outlineLevel="0" collapsed="false">
      <c r="D9302" s="240" t="n">
        <v>9302</v>
      </c>
    </row>
    <row r="9303" customFormat="false" ht="15.75" hidden="false" customHeight="false" outlineLevel="0" collapsed="false">
      <c r="D9303" s="240" t="n">
        <v>9303</v>
      </c>
    </row>
    <row r="9304" customFormat="false" ht="15.75" hidden="false" customHeight="false" outlineLevel="0" collapsed="false">
      <c r="D9304" s="240" t="n">
        <v>9304</v>
      </c>
    </row>
    <row r="9305" customFormat="false" ht="15.75" hidden="false" customHeight="false" outlineLevel="0" collapsed="false">
      <c r="D9305" s="240" t="n">
        <v>9305</v>
      </c>
    </row>
    <row r="9306" customFormat="false" ht="15.75" hidden="false" customHeight="false" outlineLevel="0" collapsed="false">
      <c r="D9306" s="240" t="n">
        <v>9306</v>
      </c>
    </row>
    <row r="9307" customFormat="false" ht="15.75" hidden="false" customHeight="false" outlineLevel="0" collapsed="false">
      <c r="D9307" s="240" t="n">
        <v>9307</v>
      </c>
    </row>
    <row r="9308" customFormat="false" ht="15.75" hidden="false" customHeight="false" outlineLevel="0" collapsed="false">
      <c r="D9308" s="240" t="n">
        <v>9308</v>
      </c>
    </row>
    <row r="9309" customFormat="false" ht="15.75" hidden="false" customHeight="false" outlineLevel="0" collapsed="false">
      <c r="D9309" s="240" t="n">
        <v>9309</v>
      </c>
    </row>
    <row r="9310" customFormat="false" ht="15.75" hidden="false" customHeight="false" outlineLevel="0" collapsed="false">
      <c r="D9310" s="240" t="n">
        <v>9310</v>
      </c>
    </row>
    <row r="9311" customFormat="false" ht="15.75" hidden="false" customHeight="false" outlineLevel="0" collapsed="false">
      <c r="D9311" s="240" t="n">
        <v>9311</v>
      </c>
    </row>
    <row r="9312" customFormat="false" ht="15.75" hidden="false" customHeight="false" outlineLevel="0" collapsed="false">
      <c r="D9312" s="240" t="n">
        <v>9312</v>
      </c>
    </row>
    <row r="9313" customFormat="false" ht="15.75" hidden="false" customHeight="false" outlineLevel="0" collapsed="false">
      <c r="D9313" s="240" t="n">
        <v>9313</v>
      </c>
    </row>
    <row r="9314" customFormat="false" ht="15.75" hidden="false" customHeight="false" outlineLevel="0" collapsed="false">
      <c r="D9314" s="240" t="n">
        <v>9314</v>
      </c>
    </row>
    <row r="9315" customFormat="false" ht="15.75" hidden="false" customHeight="false" outlineLevel="0" collapsed="false">
      <c r="D9315" s="240" t="n">
        <v>9315</v>
      </c>
    </row>
    <row r="9316" customFormat="false" ht="15.75" hidden="false" customHeight="false" outlineLevel="0" collapsed="false">
      <c r="D9316" s="240" t="n">
        <v>9316</v>
      </c>
    </row>
    <row r="9317" customFormat="false" ht="15.75" hidden="false" customHeight="false" outlineLevel="0" collapsed="false">
      <c r="D9317" s="240" t="n">
        <v>9317</v>
      </c>
    </row>
    <row r="9318" customFormat="false" ht="15.75" hidden="false" customHeight="false" outlineLevel="0" collapsed="false">
      <c r="D9318" s="240" t="n">
        <v>9318</v>
      </c>
    </row>
    <row r="9319" customFormat="false" ht="15.75" hidden="false" customHeight="false" outlineLevel="0" collapsed="false">
      <c r="D9319" s="240" t="n">
        <v>9319</v>
      </c>
    </row>
    <row r="9320" customFormat="false" ht="15.75" hidden="false" customHeight="false" outlineLevel="0" collapsed="false">
      <c r="D9320" s="240" t="n">
        <v>9320</v>
      </c>
    </row>
    <row r="9321" customFormat="false" ht="15.75" hidden="false" customHeight="false" outlineLevel="0" collapsed="false">
      <c r="D9321" s="240" t="n">
        <v>9321</v>
      </c>
    </row>
    <row r="9322" customFormat="false" ht="15.75" hidden="false" customHeight="false" outlineLevel="0" collapsed="false">
      <c r="D9322" s="240" t="n">
        <v>9322</v>
      </c>
    </row>
    <row r="9323" customFormat="false" ht="15.75" hidden="false" customHeight="false" outlineLevel="0" collapsed="false">
      <c r="D9323" s="240" t="n">
        <v>9323</v>
      </c>
    </row>
    <row r="9324" customFormat="false" ht="15.75" hidden="false" customHeight="false" outlineLevel="0" collapsed="false">
      <c r="D9324" s="240" t="n">
        <v>9324</v>
      </c>
    </row>
    <row r="9325" customFormat="false" ht="15.75" hidden="false" customHeight="false" outlineLevel="0" collapsed="false">
      <c r="D9325" s="240" t="n">
        <v>9325</v>
      </c>
    </row>
    <row r="9326" customFormat="false" ht="15.75" hidden="false" customHeight="false" outlineLevel="0" collapsed="false">
      <c r="D9326" s="240" t="n">
        <v>9326</v>
      </c>
    </row>
    <row r="9327" customFormat="false" ht="15.75" hidden="false" customHeight="false" outlineLevel="0" collapsed="false">
      <c r="D9327" s="240" t="n">
        <v>9327</v>
      </c>
    </row>
    <row r="9328" customFormat="false" ht="15.75" hidden="false" customHeight="false" outlineLevel="0" collapsed="false">
      <c r="D9328" s="240" t="n">
        <v>9328</v>
      </c>
    </row>
    <row r="9329" customFormat="false" ht="15.75" hidden="false" customHeight="false" outlineLevel="0" collapsed="false">
      <c r="D9329" s="240" t="n">
        <v>9329</v>
      </c>
    </row>
    <row r="9330" customFormat="false" ht="15.75" hidden="false" customHeight="false" outlineLevel="0" collapsed="false">
      <c r="D9330" s="240" t="n">
        <v>9330</v>
      </c>
    </row>
    <row r="9331" customFormat="false" ht="15.75" hidden="false" customHeight="false" outlineLevel="0" collapsed="false">
      <c r="D9331" s="240" t="n">
        <v>9331</v>
      </c>
    </row>
    <row r="9332" customFormat="false" ht="15.75" hidden="false" customHeight="false" outlineLevel="0" collapsed="false">
      <c r="D9332" s="240" t="n">
        <v>9332</v>
      </c>
    </row>
    <row r="9333" customFormat="false" ht="15.75" hidden="false" customHeight="false" outlineLevel="0" collapsed="false">
      <c r="D9333" s="240" t="n">
        <v>9333</v>
      </c>
    </row>
    <row r="9334" customFormat="false" ht="15.75" hidden="false" customHeight="false" outlineLevel="0" collapsed="false">
      <c r="D9334" s="240" t="n">
        <v>9334</v>
      </c>
    </row>
    <row r="9335" customFormat="false" ht="15.75" hidden="false" customHeight="false" outlineLevel="0" collapsed="false">
      <c r="D9335" s="240" t="n">
        <v>9335</v>
      </c>
    </row>
    <row r="9336" customFormat="false" ht="15.75" hidden="false" customHeight="false" outlineLevel="0" collapsed="false">
      <c r="D9336" s="240" t="n">
        <v>9336</v>
      </c>
    </row>
    <row r="9337" customFormat="false" ht="15.75" hidden="false" customHeight="false" outlineLevel="0" collapsed="false">
      <c r="D9337" s="240" t="n">
        <v>9337</v>
      </c>
    </row>
    <row r="9338" customFormat="false" ht="15.75" hidden="false" customHeight="false" outlineLevel="0" collapsed="false">
      <c r="D9338" s="240" t="n">
        <v>9338</v>
      </c>
    </row>
    <row r="9339" customFormat="false" ht="15.75" hidden="false" customHeight="false" outlineLevel="0" collapsed="false">
      <c r="D9339" s="240" t="n">
        <v>9339</v>
      </c>
    </row>
    <row r="9340" customFormat="false" ht="15.75" hidden="false" customHeight="false" outlineLevel="0" collapsed="false">
      <c r="D9340" s="240" t="n">
        <v>9340</v>
      </c>
    </row>
    <row r="9341" customFormat="false" ht="15.75" hidden="false" customHeight="false" outlineLevel="0" collapsed="false">
      <c r="D9341" s="240" t="n">
        <v>9341</v>
      </c>
    </row>
    <row r="9342" customFormat="false" ht="15.75" hidden="false" customHeight="false" outlineLevel="0" collapsed="false">
      <c r="D9342" s="240" t="n">
        <v>9342</v>
      </c>
    </row>
    <row r="9343" customFormat="false" ht="15.75" hidden="false" customHeight="false" outlineLevel="0" collapsed="false">
      <c r="D9343" s="240" t="n">
        <v>9343</v>
      </c>
    </row>
    <row r="9344" customFormat="false" ht="15.75" hidden="false" customHeight="false" outlineLevel="0" collapsed="false">
      <c r="D9344" s="240" t="n">
        <v>9344</v>
      </c>
    </row>
    <row r="9345" customFormat="false" ht="15.75" hidden="false" customHeight="false" outlineLevel="0" collapsed="false">
      <c r="D9345" s="240" t="n">
        <v>9345</v>
      </c>
    </row>
    <row r="9346" customFormat="false" ht="15.75" hidden="false" customHeight="false" outlineLevel="0" collapsed="false">
      <c r="D9346" s="240" t="n">
        <v>9346</v>
      </c>
    </row>
    <row r="9347" customFormat="false" ht="15.75" hidden="false" customHeight="false" outlineLevel="0" collapsed="false">
      <c r="D9347" s="240" t="n">
        <v>9347</v>
      </c>
    </row>
    <row r="9348" customFormat="false" ht="15.75" hidden="false" customHeight="false" outlineLevel="0" collapsed="false">
      <c r="D9348" s="240" t="n">
        <v>9348</v>
      </c>
    </row>
    <row r="9349" customFormat="false" ht="15.75" hidden="false" customHeight="false" outlineLevel="0" collapsed="false">
      <c r="D9349" s="240" t="n">
        <v>9349</v>
      </c>
    </row>
    <row r="9350" customFormat="false" ht="15.75" hidden="false" customHeight="false" outlineLevel="0" collapsed="false">
      <c r="D9350" s="240" t="n">
        <v>9350</v>
      </c>
    </row>
    <row r="9351" customFormat="false" ht="15.75" hidden="false" customHeight="false" outlineLevel="0" collapsed="false">
      <c r="D9351" s="240" t="n">
        <v>9351</v>
      </c>
    </row>
    <row r="9352" customFormat="false" ht="15.75" hidden="false" customHeight="false" outlineLevel="0" collapsed="false">
      <c r="D9352" s="240" t="n">
        <v>9352</v>
      </c>
    </row>
    <row r="9353" customFormat="false" ht="15.75" hidden="false" customHeight="false" outlineLevel="0" collapsed="false">
      <c r="D9353" s="240" t="n">
        <v>9353</v>
      </c>
    </row>
    <row r="9354" customFormat="false" ht="15.75" hidden="false" customHeight="false" outlineLevel="0" collapsed="false">
      <c r="D9354" s="240" t="n">
        <v>9354</v>
      </c>
    </row>
    <row r="9355" customFormat="false" ht="15.75" hidden="false" customHeight="false" outlineLevel="0" collapsed="false">
      <c r="D9355" s="240" t="n">
        <v>9355</v>
      </c>
    </row>
    <row r="9356" customFormat="false" ht="15.75" hidden="false" customHeight="false" outlineLevel="0" collapsed="false">
      <c r="D9356" s="240" t="n">
        <v>9356</v>
      </c>
    </row>
    <row r="9357" customFormat="false" ht="15.75" hidden="false" customHeight="false" outlineLevel="0" collapsed="false">
      <c r="D9357" s="240" t="n">
        <v>9357</v>
      </c>
    </row>
    <row r="9358" customFormat="false" ht="15.75" hidden="false" customHeight="false" outlineLevel="0" collapsed="false">
      <c r="D9358" s="240" t="n">
        <v>9358</v>
      </c>
    </row>
    <row r="9359" customFormat="false" ht="15.75" hidden="false" customHeight="false" outlineLevel="0" collapsed="false">
      <c r="D9359" s="240" t="n">
        <v>9359</v>
      </c>
    </row>
    <row r="9360" customFormat="false" ht="15.75" hidden="false" customHeight="false" outlineLevel="0" collapsed="false">
      <c r="D9360" s="240" t="n">
        <v>9360</v>
      </c>
    </row>
    <row r="9361" customFormat="false" ht="15.75" hidden="false" customHeight="false" outlineLevel="0" collapsed="false">
      <c r="D9361" s="240" t="n">
        <v>9361</v>
      </c>
    </row>
    <row r="9362" customFormat="false" ht="15.75" hidden="false" customHeight="false" outlineLevel="0" collapsed="false">
      <c r="D9362" s="240" t="n">
        <v>9362</v>
      </c>
    </row>
    <row r="9363" customFormat="false" ht="15.75" hidden="false" customHeight="false" outlineLevel="0" collapsed="false">
      <c r="D9363" s="240" t="n">
        <v>9363</v>
      </c>
    </row>
    <row r="9364" customFormat="false" ht="15.75" hidden="false" customHeight="false" outlineLevel="0" collapsed="false">
      <c r="D9364" s="240" t="n">
        <v>9364</v>
      </c>
    </row>
    <row r="9365" customFormat="false" ht="15.75" hidden="false" customHeight="false" outlineLevel="0" collapsed="false">
      <c r="D9365" s="240" t="n">
        <v>9365</v>
      </c>
    </row>
    <row r="9366" customFormat="false" ht="15.75" hidden="false" customHeight="false" outlineLevel="0" collapsed="false">
      <c r="D9366" s="240" t="n">
        <v>9366</v>
      </c>
    </row>
    <row r="9367" customFormat="false" ht="15.75" hidden="false" customHeight="false" outlineLevel="0" collapsed="false">
      <c r="D9367" s="240" t="n">
        <v>9367</v>
      </c>
    </row>
    <row r="9368" customFormat="false" ht="15.75" hidden="false" customHeight="false" outlineLevel="0" collapsed="false">
      <c r="D9368" s="240" t="n">
        <v>9368</v>
      </c>
    </row>
    <row r="9369" customFormat="false" ht="15.75" hidden="false" customHeight="false" outlineLevel="0" collapsed="false">
      <c r="D9369" s="240" t="n">
        <v>9369</v>
      </c>
    </row>
    <row r="9370" customFormat="false" ht="15.75" hidden="false" customHeight="false" outlineLevel="0" collapsed="false">
      <c r="D9370" s="240" t="n">
        <v>9370</v>
      </c>
    </row>
    <row r="9371" customFormat="false" ht="15.75" hidden="false" customHeight="false" outlineLevel="0" collapsed="false">
      <c r="D9371" s="240" t="n">
        <v>9371</v>
      </c>
    </row>
    <row r="9372" customFormat="false" ht="15.75" hidden="false" customHeight="false" outlineLevel="0" collapsed="false">
      <c r="D9372" s="240" t="n">
        <v>9372</v>
      </c>
    </row>
    <row r="9373" customFormat="false" ht="15.75" hidden="false" customHeight="false" outlineLevel="0" collapsed="false">
      <c r="D9373" s="240" t="n">
        <v>9373</v>
      </c>
    </row>
    <row r="9374" customFormat="false" ht="15.75" hidden="false" customHeight="false" outlineLevel="0" collapsed="false">
      <c r="D9374" s="240" t="n">
        <v>9374</v>
      </c>
    </row>
    <row r="9375" customFormat="false" ht="15.75" hidden="false" customHeight="false" outlineLevel="0" collapsed="false">
      <c r="D9375" s="240" t="n">
        <v>9375</v>
      </c>
    </row>
    <row r="9376" customFormat="false" ht="15.75" hidden="false" customHeight="false" outlineLevel="0" collapsed="false">
      <c r="D9376" s="240" t="n">
        <v>9376</v>
      </c>
    </row>
    <row r="9377" customFormat="false" ht="15.75" hidden="false" customHeight="false" outlineLevel="0" collapsed="false">
      <c r="D9377" s="240" t="n">
        <v>9377</v>
      </c>
    </row>
    <row r="9378" customFormat="false" ht="15.75" hidden="false" customHeight="false" outlineLevel="0" collapsed="false">
      <c r="D9378" s="240" t="n">
        <v>9378</v>
      </c>
    </row>
    <row r="9379" customFormat="false" ht="15.75" hidden="false" customHeight="false" outlineLevel="0" collapsed="false">
      <c r="D9379" s="240" t="n">
        <v>9379</v>
      </c>
    </row>
    <row r="9380" customFormat="false" ht="15.75" hidden="false" customHeight="false" outlineLevel="0" collapsed="false">
      <c r="D9380" s="240" t="n">
        <v>9380</v>
      </c>
    </row>
    <row r="9381" customFormat="false" ht="15.75" hidden="false" customHeight="false" outlineLevel="0" collapsed="false">
      <c r="D9381" s="240" t="n">
        <v>9381</v>
      </c>
    </row>
    <row r="9382" customFormat="false" ht="15.75" hidden="false" customHeight="false" outlineLevel="0" collapsed="false">
      <c r="D9382" s="240" t="n">
        <v>9382</v>
      </c>
    </row>
    <row r="9383" customFormat="false" ht="15.75" hidden="false" customHeight="false" outlineLevel="0" collapsed="false">
      <c r="D9383" s="240" t="n">
        <v>9383</v>
      </c>
    </row>
    <row r="9384" customFormat="false" ht="15.75" hidden="false" customHeight="false" outlineLevel="0" collapsed="false">
      <c r="D9384" s="240" t="n">
        <v>9384</v>
      </c>
    </row>
    <row r="9385" customFormat="false" ht="15.75" hidden="false" customHeight="false" outlineLevel="0" collapsed="false">
      <c r="D9385" s="240" t="n">
        <v>9385</v>
      </c>
    </row>
    <row r="9386" customFormat="false" ht="15.75" hidden="false" customHeight="false" outlineLevel="0" collapsed="false">
      <c r="D9386" s="240" t="n">
        <v>9386</v>
      </c>
    </row>
    <row r="9387" customFormat="false" ht="15.75" hidden="false" customHeight="false" outlineLevel="0" collapsed="false">
      <c r="D9387" s="240" t="n">
        <v>9387</v>
      </c>
    </row>
    <row r="9388" customFormat="false" ht="15.75" hidden="false" customHeight="false" outlineLevel="0" collapsed="false">
      <c r="D9388" s="240" t="n">
        <v>9388</v>
      </c>
    </row>
    <row r="9389" customFormat="false" ht="15.75" hidden="false" customHeight="false" outlineLevel="0" collapsed="false">
      <c r="D9389" s="240" t="n">
        <v>9389</v>
      </c>
    </row>
    <row r="9390" customFormat="false" ht="15.75" hidden="false" customHeight="false" outlineLevel="0" collapsed="false">
      <c r="D9390" s="240" t="n">
        <v>9390</v>
      </c>
    </row>
    <row r="9391" customFormat="false" ht="15.75" hidden="false" customHeight="false" outlineLevel="0" collapsed="false">
      <c r="D9391" s="240" t="n">
        <v>9391</v>
      </c>
    </row>
    <row r="9392" customFormat="false" ht="15.75" hidden="false" customHeight="false" outlineLevel="0" collapsed="false">
      <c r="D9392" s="240" t="n">
        <v>9392</v>
      </c>
    </row>
    <row r="9393" customFormat="false" ht="15.75" hidden="false" customHeight="false" outlineLevel="0" collapsed="false">
      <c r="D9393" s="240" t="n">
        <v>9393</v>
      </c>
    </row>
    <row r="9394" customFormat="false" ht="15.75" hidden="false" customHeight="false" outlineLevel="0" collapsed="false">
      <c r="D9394" s="240" t="n">
        <v>9394</v>
      </c>
    </row>
    <row r="9395" customFormat="false" ht="15.75" hidden="false" customHeight="false" outlineLevel="0" collapsed="false">
      <c r="D9395" s="240" t="n">
        <v>9395</v>
      </c>
    </row>
    <row r="9396" customFormat="false" ht="15.75" hidden="false" customHeight="false" outlineLevel="0" collapsed="false">
      <c r="D9396" s="240" t="n">
        <v>9396</v>
      </c>
    </row>
    <row r="9397" customFormat="false" ht="15.75" hidden="false" customHeight="false" outlineLevel="0" collapsed="false">
      <c r="D9397" s="240" t="n">
        <v>9397</v>
      </c>
    </row>
    <row r="9398" customFormat="false" ht="15.75" hidden="false" customHeight="false" outlineLevel="0" collapsed="false">
      <c r="D9398" s="240" t="n">
        <v>9398</v>
      </c>
    </row>
    <row r="9399" customFormat="false" ht="15.75" hidden="false" customHeight="false" outlineLevel="0" collapsed="false">
      <c r="D9399" s="240" t="n">
        <v>9399</v>
      </c>
    </row>
    <row r="9400" customFormat="false" ht="15.75" hidden="false" customHeight="false" outlineLevel="0" collapsed="false">
      <c r="D9400" s="240" t="n">
        <v>9400</v>
      </c>
    </row>
    <row r="9401" customFormat="false" ht="15.75" hidden="false" customHeight="false" outlineLevel="0" collapsed="false">
      <c r="D9401" s="240" t="n">
        <v>9401</v>
      </c>
    </row>
    <row r="9402" customFormat="false" ht="15.75" hidden="false" customHeight="false" outlineLevel="0" collapsed="false">
      <c r="D9402" s="240" t="n">
        <v>9402</v>
      </c>
    </row>
    <row r="9403" customFormat="false" ht="15.75" hidden="false" customHeight="false" outlineLevel="0" collapsed="false">
      <c r="D9403" s="240" t="n">
        <v>9403</v>
      </c>
    </row>
    <row r="9404" customFormat="false" ht="15.75" hidden="false" customHeight="false" outlineLevel="0" collapsed="false">
      <c r="D9404" s="240" t="n">
        <v>9404</v>
      </c>
    </row>
    <row r="9405" customFormat="false" ht="15.75" hidden="false" customHeight="false" outlineLevel="0" collapsed="false">
      <c r="D9405" s="240" t="n">
        <v>9405</v>
      </c>
    </row>
    <row r="9406" customFormat="false" ht="15.75" hidden="false" customHeight="false" outlineLevel="0" collapsed="false">
      <c r="D9406" s="240" t="n">
        <v>9406</v>
      </c>
    </row>
    <row r="9407" customFormat="false" ht="15.75" hidden="false" customHeight="false" outlineLevel="0" collapsed="false">
      <c r="D9407" s="240" t="n">
        <v>9407</v>
      </c>
    </row>
    <row r="9408" customFormat="false" ht="15.75" hidden="false" customHeight="false" outlineLevel="0" collapsed="false">
      <c r="D9408" s="240" t="n">
        <v>9408</v>
      </c>
    </row>
    <row r="9409" customFormat="false" ht="15.75" hidden="false" customHeight="false" outlineLevel="0" collapsed="false">
      <c r="D9409" s="240" t="n">
        <v>9409</v>
      </c>
    </row>
    <row r="9410" customFormat="false" ht="15.75" hidden="false" customHeight="false" outlineLevel="0" collapsed="false">
      <c r="D9410" s="240" t="n">
        <v>9410</v>
      </c>
    </row>
    <row r="9411" customFormat="false" ht="15.75" hidden="false" customHeight="false" outlineLevel="0" collapsed="false">
      <c r="D9411" s="240" t="n">
        <v>9411</v>
      </c>
    </row>
    <row r="9412" customFormat="false" ht="15.75" hidden="false" customHeight="false" outlineLevel="0" collapsed="false">
      <c r="D9412" s="240" t="n">
        <v>9412</v>
      </c>
    </row>
    <row r="9413" customFormat="false" ht="15.75" hidden="false" customHeight="false" outlineLevel="0" collapsed="false">
      <c r="D9413" s="240" t="n">
        <v>9413</v>
      </c>
    </row>
    <row r="9414" customFormat="false" ht="15.75" hidden="false" customHeight="false" outlineLevel="0" collapsed="false">
      <c r="D9414" s="240" t="n">
        <v>9414</v>
      </c>
    </row>
    <row r="9415" customFormat="false" ht="15.75" hidden="false" customHeight="false" outlineLevel="0" collapsed="false">
      <c r="D9415" s="240" t="n">
        <v>9415</v>
      </c>
    </row>
    <row r="9416" customFormat="false" ht="15.75" hidden="false" customHeight="false" outlineLevel="0" collapsed="false">
      <c r="D9416" s="240" t="n">
        <v>9416</v>
      </c>
    </row>
    <row r="9417" customFormat="false" ht="15.75" hidden="false" customHeight="false" outlineLevel="0" collapsed="false">
      <c r="D9417" s="240" t="n">
        <v>9417</v>
      </c>
    </row>
    <row r="9418" customFormat="false" ht="15.75" hidden="false" customHeight="false" outlineLevel="0" collapsed="false">
      <c r="D9418" s="240" t="n">
        <v>9418</v>
      </c>
    </row>
    <row r="9419" customFormat="false" ht="15.75" hidden="false" customHeight="false" outlineLevel="0" collapsed="false">
      <c r="D9419" s="240" t="n">
        <v>9419</v>
      </c>
    </row>
    <row r="9420" customFormat="false" ht="15.75" hidden="false" customHeight="false" outlineLevel="0" collapsed="false">
      <c r="D9420" s="240" t="n">
        <v>9420</v>
      </c>
    </row>
    <row r="9421" customFormat="false" ht="15.75" hidden="false" customHeight="false" outlineLevel="0" collapsed="false">
      <c r="D9421" s="240" t="n">
        <v>9421</v>
      </c>
    </row>
    <row r="9422" customFormat="false" ht="15.75" hidden="false" customHeight="false" outlineLevel="0" collapsed="false">
      <c r="D9422" s="240" t="n">
        <v>9422</v>
      </c>
    </row>
    <row r="9423" customFormat="false" ht="15.75" hidden="false" customHeight="false" outlineLevel="0" collapsed="false">
      <c r="D9423" s="240" t="n">
        <v>9423</v>
      </c>
    </row>
    <row r="9424" customFormat="false" ht="15.75" hidden="false" customHeight="false" outlineLevel="0" collapsed="false">
      <c r="D9424" s="240" t="n">
        <v>9424</v>
      </c>
    </row>
    <row r="9425" customFormat="false" ht="15.75" hidden="false" customHeight="false" outlineLevel="0" collapsed="false">
      <c r="D9425" s="240" t="n">
        <v>9425</v>
      </c>
    </row>
    <row r="9426" customFormat="false" ht="15.75" hidden="false" customHeight="false" outlineLevel="0" collapsed="false">
      <c r="D9426" s="240" t="n">
        <v>9426</v>
      </c>
    </row>
    <row r="9427" customFormat="false" ht="15.75" hidden="false" customHeight="false" outlineLevel="0" collapsed="false">
      <c r="D9427" s="240" t="n">
        <v>9427</v>
      </c>
    </row>
    <row r="9428" customFormat="false" ht="15.75" hidden="false" customHeight="false" outlineLevel="0" collapsed="false">
      <c r="D9428" s="240" t="n">
        <v>9428</v>
      </c>
    </row>
    <row r="9429" customFormat="false" ht="15.75" hidden="false" customHeight="false" outlineLevel="0" collapsed="false">
      <c r="D9429" s="240" t="n">
        <v>9429</v>
      </c>
    </row>
    <row r="9430" customFormat="false" ht="15.75" hidden="false" customHeight="false" outlineLevel="0" collapsed="false">
      <c r="D9430" s="240" t="n">
        <v>9430</v>
      </c>
    </row>
    <row r="9431" customFormat="false" ht="15.75" hidden="false" customHeight="false" outlineLevel="0" collapsed="false">
      <c r="D9431" s="240" t="n">
        <v>9431</v>
      </c>
    </row>
    <row r="9432" customFormat="false" ht="15.75" hidden="false" customHeight="false" outlineLevel="0" collapsed="false">
      <c r="D9432" s="240" t="n">
        <v>9432</v>
      </c>
    </row>
    <row r="9433" customFormat="false" ht="15.75" hidden="false" customHeight="false" outlineLevel="0" collapsed="false">
      <c r="D9433" s="240" t="n">
        <v>9433</v>
      </c>
    </row>
    <row r="9434" customFormat="false" ht="15.75" hidden="false" customHeight="false" outlineLevel="0" collapsed="false">
      <c r="D9434" s="240" t="n">
        <v>9434</v>
      </c>
    </row>
    <row r="9435" customFormat="false" ht="15.75" hidden="false" customHeight="false" outlineLevel="0" collapsed="false">
      <c r="D9435" s="240" t="n">
        <v>9435</v>
      </c>
    </row>
    <row r="9436" customFormat="false" ht="15.75" hidden="false" customHeight="false" outlineLevel="0" collapsed="false">
      <c r="D9436" s="240" t="n">
        <v>9436</v>
      </c>
    </row>
    <row r="9437" customFormat="false" ht="15.75" hidden="false" customHeight="false" outlineLevel="0" collapsed="false">
      <c r="D9437" s="240" t="n">
        <v>9437</v>
      </c>
    </row>
    <row r="9438" customFormat="false" ht="15.75" hidden="false" customHeight="false" outlineLevel="0" collapsed="false">
      <c r="D9438" s="240" t="n">
        <v>9438</v>
      </c>
    </row>
    <row r="9439" customFormat="false" ht="15.75" hidden="false" customHeight="false" outlineLevel="0" collapsed="false">
      <c r="D9439" s="240" t="n">
        <v>9439</v>
      </c>
    </row>
    <row r="9440" customFormat="false" ht="15.75" hidden="false" customHeight="false" outlineLevel="0" collapsed="false">
      <c r="D9440" s="240" t="n">
        <v>9440</v>
      </c>
    </row>
    <row r="9441" customFormat="false" ht="15.75" hidden="false" customHeight="false" outlineLevel="0" collapsed="false">
      <c r="D9441" s="240" t="n">
        <v>9441</v>
      </c>
    </row>
    <row r="9442" customFormat="false" ht="15.75" hidden="false" customHeight="false" outlineLevel="0" collapsed="false">
      <c r="D9442" s="240" t="n">
        <v>9442</v>
      </c>
    </row>
    <row r="9443" customFormat="false" ht="15.75" hidden="false" customHeight="false" outlineLevel="0" collapsed="false">
      <c r="D9443" s="240" t="n">
        <v>9443</v>
      </c>
    </row>
    <row r="9444" customFormat="false" ht="15.75" hidden="false" customHeight="false" outlineLevel="0" collapsed="false">
      <c r="D9444" s="240" t="n">
        <v>9444</v>
      </c>
    </row>
    <row r="9445" customFormat="false" ht="15.75" hidden="false" customHeight="false" outlineLevel="0" collapsed="false">
      <c r="D9445" s="240" t="n">
        <v>9445</v>
      </c>
    </row>
    <row r="9446" customFormat="false" ht="15.75" hidden="false" customHeight="false" outlineLevel="0" collapsed="false">
      <c r="D9446" s="240" t="n">
        <v>9446</v>
      </c>
    </row>
    <row r="9447" customFormat="false" ht="15.75" hidden="false" customHeight="false" outlineLevel="0" collapsed="false">
      <c r="D9447" s="240" t="n">
        <v>9447</v>
      </c>
    </row>
    <row r="9448" customFormat="false" ht="15.75" hidden="false" customHeight="false" outlineLevel="0" collapsed="false">
      <c r="D9448" s="240" t="n">
        <v>9448</v>
      </c>
    </row>
    <row r="9449" customFormat="false" ht="15.75" hidden="false" customHeight="false" outlineLevel="0" collapsed="false">
      <c r="D9449" s="240" t="n">
        <v>9449</v>
      </c>
    </row>
    <row r="9450" customFormat="false" ht="15.75" hidden="false" customHeight="false" outlineLevel="0" collapsed="false">
      <c r="D9450" s="240" t="n">
        <v>9450</v>
      </c>
    </row>
    <row r="9451" customFormat="false" ht="15.75" hidden="false" customHeight="false" outlineLevel="0" collapsed="false">
      <c r="D9451" s="240" t="n">
        <v>9451</v>
      </c>
    </row>
    <row r="9452" customFormat="false" ht="15.75" hidden="false" customHeight="false" outlineLevel="0" collapsed="false">
      <c r="D9452" s="240" t="n">
        <v>9452</v>
      </c>
    </row>
    <row r="9453" customFormat="false" ht="15.75" hidden="false" customHeight="false" outlineLevel="0" collapsed="false">
      <c r="D9453" s="240" t="n">
        <v>9453</v>
      </c>
    </row>
    <row r="9454" customFormat="false" ht="15.75" hidden="false" customHeight="false" outlineLevel="0" collapsed="false">
      <c r="D9454" s="240" t="n">
        <v>9454</v>
      </c>
    </row>
    <row r="9455" customFormat="false" ht="15.75" hidden="false" customHeight="false" outlineLevel="0" collapsed="false">
      <c r="D9455" s="240" t="n">
        <v>9455</v>
      </c>
    </row>
    <row r="9456" customFormat="false" ht="15.75" hidden="false" customHeight="false" outlineLevel="0" collapsed="false">
      <c r="D9456" s="240" t="n">
        <v>9456</v>
      </c>
    </row>
    <row r="9457" customFormat="false" ht="15.75" hidden="false" customHeight="false" outlineLevel="0" collapsed="false">
      <c r="D9457" s="240" t="n">
        <v>9457</v>
      </c>
    </row>
    <row r="9458" customFormat="false" ht="15.75" hidden="false" customHeight="false" outlineLevel="0" collapsed="false">
      <c r="D9458" s="240" t="n">
        <v>9458</v>
      </c>
    </row>
    <row r="9459" customFormat="false" ht="15.75" hidden="false" customHeight="false" outlineLevel="0" collapsed="false">
      <c r="D9459" s="240" t="n">
        <v>9459</v>
      </c>
    </row>
    <row r="9460" customFormat="false" ht="15.75" hidden="false" customHeight="false" outlineLevel="0" collapsed="false">
      <c r="D9460" s="240" t="n">
        <v>9460</v>
      </c>
    </row>
    <row r="9461" customFormat="false" ht="15.75" hidden="false" customHeight="false" outlineLevel="0" collapsed="false">
      <c r="D9461" s="240" t="n">
        <v>9461</v>
      </c>
    </row>
    <row r="9462" customFormat="false" ht="15.75" hidden="false" customHeight="false" outlineLevel="0" collapsed="false">
      <c r="D9462" s="240" t="n">
        <v>9462</v>
      </c>
    </row>
    <row r="9463" customFormat="false" ht="15.75" hidden="false" customHeight="false" outlineLevel="0" collapsed="false">
      <c r="D9463" s="240" t="n">
        <v>9463</v>
      </c>
    </row>
    <row r="9464" customFormat="false" ht="15.75" hidden="false" customHeight="false" outlineLevel="0" collapsed="false">
      <c r="D9464" s="240" t="n">
        <v>9464</v>
      </c>
    </row>
    <row r="9465" customFormat="false" ht="15.75" hidden="false" customHeight="false" outlineLevel="0" collapsed="false">
      <c r="D9465" s="240" t="n">
        <v>9465</v>
      </c>
    </row>
    <row r="9466" customFormat="false" ht="15.75" hidden="false" customHeight="false" outlineLevel="0" collapsed="false">
      <c r="D9466" s="240" t="n">
        <v>9466</v>
      </c>
    </row>
    <row r="9467" customFormat="false" ht="15.75" hidden="false" customHeight="false" outlineLevel="0" collapsed="false">
      <c r="D9467" s="240" t="n">
        <v>9467</v>
      </c>
    </row>
    <row r="9468" customFormat="false" ht="15.75" hidden="false" customHeight="false" outlineLevel="0" collapsed="false">
      <c r="D9468" s="240" t="n">
        <v>9468</v>
      </c>
    </row>
    <row r="9469" customFormat="false" ht="15.75" hidden="false" customHeight="false" outlineLevel="0" collapsed="false">
      <c r="D9469" s="240" t="n">
        <v>9469</v>
      </c>
    </row>
    <row r="9470" customFormat="false" ht="15.75" hidden="false" customHeight="false" outlineLevel="0" collapsed="false">
      <c r="D9470" s="240" t="n">
        <v>9470</v>
      </c>
    </row>
    <row r="9471" customFormat="false" ht="15.75" hidden="false" customHeight="false" outlineLevel="0" collapsed="false">
      <c r="D9471" s="240" t="n">
        <v>9471</v>
      </c>
    </row>
    <row r="9472" customFormat="false" ht="15.75" hidden="false" customHeight="false" outlineLevel="0" collapsed="false">
      <c r="D9472" s="240" t="n">
        <v>9472</v>
      </c>
    </row>
    <row r="9473" customFormat="false" ht="15.75" hidden="false" customHeight="false" outlineLevel="0" collapsed="false">
      <c r="D9473" s="240" t="n">
        <v>9473</v>
      </c>
    </row>
    <row r="9474" customFormat="false" ht="15.75" hidden="false" customHeight="false" outlineLevel="0" collapsed="false">
      <c r="D9474" s="240" t="n">
        <v>9474</v>
      </c>
    </row>
    <row r="9475" customFormat="false" ht="15.75" hidden="false" customHeight="false" outlineLevel="0" collapsed="false">
      <c r="D9475" s="240" t="n">
        <v>9475</v>
      </c>
    </row>
    <row r="9476" customFormat="false" ht="15.75" hidden="false" customHeight="false" outlineLevel="0" collapsed="false">
      <c r="D9476" s="240" t="n">
        <v>9476</v>
      </c>
    </row>
    <row r="9477" customFormat="false" ht="15.75" hidden="false" customHeight="false" outlineLevel="0" collapsed="false">
      <c r="D9477" s="240" t="n">
        <v>9477</v>
      </c>
    </row>
    <row r="9478" customFormat="false" ht="15.75" hidden="false" customHeight="false" outlineLevel="0" collapsed="false">
      <c r="D9478" s="240" t="n">
        <v>9478</v>
      </c>
    </row>
    <row r="9479" customFormat="false" ht="15.75" hidden="false" customHeight="false" outlineLevel="0" collapsed="false">
      <c r="D9479" s="240" t="n">
        <v>9479</v>
      </c>
    </row>
    <row r="9480" customFormat="false" ht="15.75" hidden="false" customHeight="false" outlineLevel="0" collapsed="false">
      <c r="D9480" s="240" t="n">
        <v>9480</v>
      </c>
    </row>
    <row r="9481" customFormat="false" ht="15.75" hidden="false" customHeight="false" outlineLevel="0" collapsed="false">
      <c r="D9481" s="240" t="n">
        <v>9481</v>
      </c>
    </row>
    <row r="9482" customFormat="false" ht="15.75" hidden="false" customHeight="false" outlineLevel="0" collapsed="false">
      <c r="D9482" s="240" t="n">
        <v>9482</v>
      </c>
    </row>
    <row r="9483" customFormat="false" ht="15.75" hidden="false" customHeight="false" outlineLevel="0" collapsed="false">
      <c r="D9483" s="240" t="n">
        <v>9483</v>
      </c>
    </row>
    <row r="9484" customFormat="false" ht="15.75" hidden="false" customHeight="false" outlineLevel="0" collapsed="false">
      <c r="D9484" s="240" t="n">
        <v>9484</v>
      </c>
    </row>
    <row r="9485" customFormat="false" ht="15.75" hidden="false" customHeight="false" outlineLevel="0" collapsed="false">
      <c r="D9485" s="240" t="n">
        <v>9485</v>
      </c>
    </row>
    <row r="9486" customFormat="false" ht="15.75" hidden="false" customHeight="false" outlineLevel="0" collapsed="false">
      <c r="D9486" s="240" t="n">
        <v>9486</v>
      </c>
    </row>
    <row r="9487" customFormat="false" ht="15.75" hidden="false" customHeight="false" outlineLevel="0" collapsed="false">
      <c r="D9487" s="240" t="n">
        <v>9487</v>
      </c>
    </row>
    <row r="9488" customFormat="false" ht="15.75" hidden="false" customHeight="false" outlineLevel="0" collapsed="false">
      <c r="D9488" s="240" t="n">
        <v>9488</v>
      </c>
    </row>
    <row r="9489" customFormat="false" ht="15.75" hidden="false" customHeight="false" outlineLevel="0" collapsed="false">
      <c r="D9489" s="240" t="n">
        <v>9489</v>
      </c>
    </row>
    <row r="9490" customFormat="false" ht="15.75" hidden="false" customHeight="false" outlineLevel="0" collapsed="false">
      <c r="D9490" s="240" t="n">
        <v>9490</v>
      </c>
    </row>
    <row r="9491" customFormat="false" ht="15.75" hidden="false" customHeight="false" outlineLevel="0" collapsed="false">
      <c r="D9491" s="240" t="n">
        <v>9491</v>
      </c>
    </row>
    <row r="9492" customFormat="false" ht="15.75" hidden="false" customHeight="false" outlineLevel="0" collapsed="false">
      <c r="D9492" s="240" t="n">
        <v>9492</v>
      </c>
    </row>
    <row r="9493" customFormat="false" ht="15.75" hidden="false" customHeight="false" outlineLevel="0" collapsed="false">
      <c r="D9493" s="240" t="n">
        <v>9493</v>
      </c>
    </row>
    <row r="9494" customFormat="false" ht="15.75" hidden="false" customHeight="false" outlineLevel="0" collapsed="false">
      <c r="D9494" s="240" t="n">
        <v>9494</v>
      </c>
    </row>
    <row r="9495" customFormat="false" ht="15.75" hidden="false" customHeight="false" outlineLevel="0" collapsed="false">
      <c r="D9495" s="240" t="n">
        <v>9495</v>
      </c>
    </row>
    <row r="9496" customFormat="false" ht="15.75" hidden="false" customHeight="false" outlineLevel="0" collapsed="false">
      <c r="D9496" s="240" t="n">
        <v>9496</v>
      </c>
    </row>
    <row r="9497" customFormat="false" ht="15.75" hidden="false" customHeight="false" outlineLevel="0" collapsed="false">
      <c r="D9497" s="240" t="n">
        <v>9497</v>
      </c>
    </row>
    <row r="9498" customFormat="false" ht="15.75" hidden="false" customHeight="false" outlineLevel="0" collapsed="false">
      <c r="D9498" s="240" t="n">
        <v>9498</v>
      </c>
    </row>
    <row r="9499" customFormat="false" ht="15.75" hidden="false" customHeight="false" outlineLevel="0" collapsed="false">
      <c r="D9499" s="240" t="n">
        <v>9499</v>
      </c>
    </row>
    <row r="9500" customFormat="false" ht="15.75" hidden="false" customHeight="false" outlineLevel="0" collapsed="false">
      <c r="D9500" s="240" t="n">
        <v>9500</v>
      </c>
    </row>
    <row r="9501" customFormat="false" ht="15.75" hidden="false" customHeight="false" outlineLevel="0" collapsed="false">
      <c r="D9501" s="240" t="n">
        <v>9501</v>
      </c>
    </row>
    <row r="9502" customFormat="false" ht="15.75" hidden="false" customHeight="false" outlineLevel="0" collapsed="false">
      <c r="D9502" s="240" t="n">
        <v>9502</v>
      </c>
    </row>
    <row r="9503" customFormat="false" ht="15.75" hidden="false" customHeight="false" outlineLevel="0" collapsed="false">
      <c r="D9503" s="240" t="n">
        <v>9503</v>
      </c>
    </row>
    <row r="9504" customFormat="false" ht="15.75" hidden="false" customHeight="false" outlineLevel="0" collapsed="false">
      <c r="D9504" s="240" t="n">
        <v>9504</v>
      </c>
    </row>
    <row r="9505" customFormat="false" ht="15.75" hidden="false" customHeight="false" outlineLevel="0" collapsed="false">
      <c r="D9505" s="240" t="n">
        <v>9505</v>
      </c>
    </row>
    <row r="9506" customFormat="false" ht="15.75" hidden="false" customHeight="false" outlineLevel="0" collapsed="false">
      <c r="D9506" s="240" t="n">
        <v>9506</v>
      </c>
    </row>
    <row r="9507" customFormat="false" ht="15.75" hidden="false" customHeight="false" outlineLevel="0" collapsed="false">
      <c r="D9507" s="240" t="n">
        <v>9507</v>
      </c>
    </row>
    <row r="9508" customFormat="false" ht="15.75" hidden="false" customHeight="false" outlineLevel="0" collapsed="false">
      <c r="D9508" s="240" t="n">
        <v>9508</v>
      </c>
    </row>
    <row r="9509" customFormat="false" ht="15.75" hidden="false" customHeight="false" outlineLevel="0" collapsed="false">
      <c r="D9509" s="240" t="n">
        <v>9509</v>
      </c>
    </row>
    <row r="9510" customFormat="false" ht="15.75" hidden="false" customHeight="false" outlineLevel="0" collapsed="false">
      <c r="D9510" s="240" t="n">
        <v>9510</v>
      </c>
    </row>
    <row r="9511" customFormat="false" ht="15.75" hidden="false" customHeight="false" outlineLevel="0" collapsed="false">
      <c r="D9511" s="240" t="n">
        <v>9511</v>
      </c>
    </row>
    <row r="9512" customFormat="false" ht="15.75" hidden="false" customHeight="false" outlineLevel="0" collapsed="false">
      <c r="D9512" s="240" t="n">
        <v>9512</v>
      </c>
    </row>
    <row r="9513" customFormat="false" ht="15.75" hidden="false" customHeight="false" outlineLevel="0" collapsed="false">
      <c r="D9513" s="240" t="n">
        <v>9513</v>
      </c>
    </row>
    <row r="9514" customFormat="false" ht="15.75" hidden="false" customHeight="false" outlineLevel="0" collapsed="false">
      <c r="D9514" s="240" t="n">
        <v>9514</v>
      </c>
    </row>
    <row r="9515" customFormat="false" ht="15.75" hidden="false" customHeight="false" outlineLevel="0" collapsed="false">
      <c r="D9515" s="240" t="n">
        <v>9515</v>
      </c>
    </row>
    <row r="9516" customFormat="false" ht="15.75" hidden="false" customHeight="false" outlineLevel="0" collapsed="false">
      <c r="D9516" s="240" t="n">
        <v>9516</v>
      </c>
    </row>
    <row r="9517" customFormat="false" ht="15.75" hidden="false" customHeight="false" outlineLevel="0" collapsed="false">
      <c r="D9517" s="240" t="n">
        <v>9517</v>
      </c>
    </row>
    <row r="9518" customFormat="false" ht="15.75" hidden="false" customHeight="false" outlineLevel="0" collapsed="false">
      <c r="D9518" s="240" t="n">
        <v>9518</v>
      </c>
    </row>
    <row r="9519" customFormat="false" ht="15.75" hidden="false" customHeight="false" outlineLevel="0" collapsed="false">
      <c r="D9519" s="240" t="n">
        <v>9519</v>
      </c>
    </row>
    <row r="9520" customFormat="false" ht="15.75" hidden="false" customHeight="false" outlineLevel="0" collapsed="false">
      <c r="D9520" s="240" t="n">
        <v>9520</v>
      </c>
    </row>
    <row r="9521" customFormat="false" ht="15.75" hidden="false" customHeight="false" outlineLevel="0" collapsed="false">
      <c r="D9521" s="240" t="n">
        <v>9521</v>
      </c>
    </row>
    <row r="9522" customFormat="false" ht="15.75" hidden="false" customHeight="false" outlineLevel="0" collapsed="false">
      <c r="D9522" s="240" t="n">
        <v>9522</v>
      </c>
    </row>
    <row r="9523" customFormat="false" ht="15.75" hidden="false" customHeight="false" outlineLevel="0" collapsed="false">
      <c r="D9523" s="240" t="n">
        <v>9523</v>
      </c>
    </row>
    <row r="9524" customFormat="false" ht="15.75" hidden="false" customHeight="false" outlineLevel="0" collapsed="false">
      <c r="D9524" s="240" t="n">
        <v>9524</v>
      </c>
    </row>
    <row r="9525" customFormat="false" ht="15.75" hidden="false" customHeight="false" outlineLevel="0" collapsed="false">
      <c r="D9525" s="240" t="n">
        <v>9525</v>
      </c>
    </row>
    <row r="9526" customFormat="false" ht="15.75" hidden="false" customHeight="false" outlineLevel="0" collapsed="false">
      <c r="D9526" s="240" t="n">
        <v>9526</v>
      </c>
    </row>
    <row r="9527" customFormat="false" ht="15.75" hidden="false" customHeight="false" outlineLevel="0" collapsed="false">
      <c r="D9527" s="240" t="n">
        <v>9527</v>
      </c>
    </row>
    <row r="9528" customFormat="false" ht="15.75" hidden="false" customHeight="false" outlineLevel="0" collapsed="false">
      <c r="D9528" s="240" t="n">
        <v>9528</v>
      </c>
    </row>
    <row r="9529" customFormat="false" ht="15.75" hidden="false" customHeight="false" outlineLevel="0" collapsed="false">
      <c r="D9529" s="240" t="n">
        <v>9529</v>
      </c>
    </row>
    <row r="9530" customFormat="false" ht="15.75" hidden="false" customHeight="false" outlineLevel="0" collapsed="false">
      <c r="D9530" s="240" t="n">
        <v>9530</v>
      </c>
    </row>
    <row r="9531" customFormat="false" ht="15.75" hidden="false" customHeight="false" outlineLevel="0" collapsed="false">
      <c r="D9531" s="240" t="n">
        <v>9531</v>
      </c>
    </row>
    <row r="9532" customFormat="false" ht="15.75" hidden="false" customHeight="false" outlineLevel="0" collapsed="false">
      <c r="D9532" s="240" t="n">
        <v>9532</v>
      </c>
    </row>
    <row r="9533" customFormat="false" ht="15.75" hidden="false" customHeight="false" outlineLevel="0" collapsed="false">
      <c r="D9533" s="240" t="n">
        <v>9533</v>
      </c>
    </row>
    <row r="9534" customFormat="false" ht="15.75" hidden="false" customHeight="false" outlineLevel="0" collapsed="false">
      <c r="D9534" s="240" t="n">
        <v>9534</v>
      </c>
    </row>
    <row r="9535" customFormat="false" ht="15.75" hidden="false" customHeight="false" outlineLevel="0" collapsed="false">
      <c r="D9535" s="240" t="n">
        <v>9535</v>
      </c>
    </row>
    <row r="9536" customFormat="false" ht="15.75" hidden="false" customHeight="false" outlineLevel="0" collapsed="false">
      <c r="D9536" s="240" t="n">
        <v>9536</v>
      </c>
    </row>
    <row r="9537" customFormat="false" ht="15.75" hidden="false" customHeight="false" outlineLevel="0" collapsed="false">
      <c r="D9537" s="240" t="n">
        <v>9537</v>
      </c>
    </row>
    <row r="9538" customFormat="false" ht="15.75" hidden="false" customHeight="false" outlineLevel="0" collapsed="false">
      <c r="D9538" s="240" t="n">
        <v>9538</v>
      </c>
    </row>
    <row r="9539" customFormat="false" ht="15.75" hidden="false" customHeight="false" outlineLevel="0" collapsed="false">
      <c r="D9539" s="240" t="n">
        <v>9539</v>
      </c>
    </row>
    <row r="9540" customFormat="false" ht="15.75" hidden="false" customHeight="false" outlineLevel="0" collapsed="false">
      <c r="D9540" s="240" t="n">
        <v>9540</v>
      </c>
    </row>
    <row r="9541" customFormat="false" ht="15.75" hidden="false" customHeight="false" outlineLevel="0" collapsed="false">
      <c r="D9541" s="240" t="n">
        <v>9541</v>
      </c>
    </row>
    <row r="9542" customFormat="false" ht="15.75" hidden="false" customHeight="false" outlineLevel="0" collapsed="false">
      <c r="D9542" s="240" t="n">
        <v>9542</v>
      </c>
    </row>
    <row r="9543" customFormat="false" ht="15.75" hidden="false" customHeight="false" outlineLevel="0" collapsed="false">
      <c r="D9543" s="240" t="n">
        <v>9543</v>
      </c>
    </row>
    <row r="9544" customFormat="false" ht="15.75" hidden="false" customHeight="false" outlineLevel="0" collapsed="false">
      <c r="D9544" s="240" t="n">
        <v>9544</v>
      </c>
    </row>
    <row r="9545" customFormat="false" ht="15.75" hidden="false" customHeight="false" outlineLevel="0" collapsed="false">
      <c r="D9545" s="240" t="n">
        <v>9545</v>
      </c>
    </row>
    <row r="9546" customFormat="false" ht="15.75" hidden="false" customHeight="false" outlineLevel="0" collapsed="false">
      <c r="D9546" s="240" t="n">
        <v>9546</v>
      </c>
    </row>
    <row r="9547" customFormat="false" ht="15.75" hidden="false" customHeight="false" outlineLevel="0" collapsed="false">
      <c r="D9547" s="240" t="n">
        <v>9547</v>
      </c>
    </row>
    <row r="9548" customFormat="false" ht="15.75" hidden="false" customHeight="false" outlineLevel="0" collapsed="false">
      <c r="D9548" s="240" t="n">
        <v>9548</v>
      </c>
    </row>
    <row r="9549" customFormat="false" ht="15.75" hidden="false" customHeight="false" outlineLevel="0" collapsed="false">
      <c r="D9549" s="240" t="n">
        <v>9549</v>
      </c>
    </row>
    <row r="9550" customFormat="false" ht="15.75" hidden="false" customHeight="false" outlineLevel="0" collapsed="false">
      <c r="D9550" s="240" t="n">
        <v>9550</v>
      </c>
    </row>
    <row r="9551" customFormat="false" ht="15.75" hidden="false" customHeight="false" outlineLevel="0" collapsed="false">
      <c r="D9551" s="240" t="n">
        <v>9551</v>
      </c>
    </row>
    <row r="9552" customFormat="false" ht="15.75" hidden="false" customHeight="false" outlineLevel="0" collapsed="false">
      <c r="D9552" s="240" t="n">
        <v>9552</v>
      </c>
    </row>
    <row r="9553" customFormat="false" ht="15.75" hidden="false" customHeight="false" outlineLevel="0" collapsed="false">
      <c r="D9553" s="240" t="n">
        <v>9553</v>
      </c>
    </row>
    <row r="9554" customFormat="false" ht="15.75" hidden="false" customHeight="false" outlineLevel="0" collapsed="false">
      <c r="D9554" s="240" t="n">
        <v>9554</v>
      </c>
    </row>
    <row r="9555" customFormat="false" ht="15.75" hidden="false" customHeight="false" outlineLevel="0" collapsed="false">
      <c r="D9555" s="240" t="n">
        <v>9555</v>
      </c>
    </row>
    <row r="9556" customFormat="false" ht="15.75" hidden="false" customHeight="false" outlineLevel="0" collapsed="false">
      <c r="D9556" s="240" t="n">
        <v>9556</v>
      </c>
    </row>
    <row r="9557" customFormat="false" ht="15.75" hidden="false" customHeight="false" outlineLevel="0" collapsed="false">
      <c r="D9557" s="240" t="n">
        <v>9557</v>
      </c>
    </row>
    <row r="9558" customFormat="false" ht="15.75" hidden="false" customHeight="false" outlineLevel="0" collapsed="false">
      <c r="D9558" s="240" t="n">
        <v>9558</v>
      </c>
    </row>
    <row r="9559" customFormat="false" ht="15.75" hidden="false" customHeight="false" outlineLevel="0" collapsed="false">
      <c r="D9559" s="240" t="n">
        <v>9559</v>
      </c>
    </row>
    <row r="9560" customFormat="false" ht="15.75" hidden="false" customHeight="false" outlineLevel="0" collapsed="false">
      <c r="D9560" s="240" t="n">
        <v>9560</v>
      </c>
    </row>
    <row r="9561" customFormat="false" ht="15.75" hidden="false" customHeight="false" outlineLevel="0" collapsed="false">
      <c r="D9561" s="240" t="n">
        <v>9561</v>
      </c>
    </row>
    <row r="9562" customFormat="false" ht="15.75" hidden="false" customHeight="false" outlineLevel="0" collapsed="false">
      <c r="D9562" s="240" t="n">
        <v>9562</v>
      </c>
    </row>
    <row r="9563" customFormat="false" ht="15.75" hidden="false" customHeight="false" outlineLevel="0" collapsed="false">
      <c r="D9563" s="240" t="n">
        <v>9563</v>
      </c>
    </row>
    <row r="9564" customFormat="false" ht="15.75" hidden="false" customHeight="false" outlineLevel="0" collapsed="false">
      <c r="D9564" s="240" t="n">
        <v>9564</v>
      </c>
    </row>
    <row r="9565" customFormat="false" ht="15.75" hidden="false" customHeight="false" outlineLevel="0" collapsed="false">
      <c r="D9565" s="240" t="n">
        <v>9565</v>
      </c>
    </row>
    <row r="9566" customFormat="false" ht="15.75" hidden="false" customHeight="false" outlineLevel="0" collapsed="false">
      <c r="D9566" s="240" t="n">
        <v>9566</v>
      </c>
    </row>
    <row r="9567" customFormat="false" ht="15.75" hidden="false" customHeight="false" outlineLevel="0" collapsed="false">
      <c r="D9567" s="240" t="n">
        <v>9567</v>
      </c>
    </row>
    <row r="9568" customFormat="false" ht="15.75" hidden="false" customHeight="false" outlineLevel="0" collapsed="false">
      <c r="D9568" s="240" t="n">
        <v>9568</v>
      </c>
    </row>
    <row r="9569" customFormat="false" ht="15.75" hidden="false" customHeight="false" outlineLevel="0" collapsed="false">
      <c r="D9569" s="240" t="n">
        <v>9569</v>
      </c>
    </row>
    <row r="9570" customFormat="false" ht="15.75" hidden="false" customHeight="false" outlineLevel="0" collapsed="false">
      <c r="D9570" s="240" t="n">
        <v>9570</v>
      </c>
    </row>
    <row r="9571" customFormat="false" ht="15.75" hidden="false" customHeight="false" outlineLevel="0" collapsed="false">
      <c r="D9571" s="240" t="n">
        <v>9571</v>
      </c>
    </row>
    <row r="9572" customFormat="false" ht="15.75" hidden="false" customHeight="false" outlineLevel="0" collapsed="false">
      <c r="D9572" s="240" t="n">
        <v>9572</v>
      </c>
    </row>
    <row r="9573" customFormat="false" ht="15.75" hidden="false" customHeight="false" outlineLevel="0" collapsed="false">
      <c r="D9573" s="240" t="n">
        <v>9573</v>
      </c>
    </row>
    <row r="9574" customFormat="false" ht="15.75" hidden="false" customHeight="false" outlineLevel="0" collapsed="false">
      <c r="D9574" s="240" t="n">
        <v>9574</v>
      </c>
    </row>
    <row r="9575" customFormat="false" ht="15.75" hidden="false" customHeight="false" outlineLevel="0" collapsed="false">
      <c r="D9575" s="240" t="n">
        <v>9575</v>
      </c>
    </row>
    <row r="9576" customFormat="false" ht="15.75" hidden="false" customHeight="false" outlineLevel="0" collapsed="false">
      <c r="D9576" s="240" t="n">
        <v>9576</v>
      </c>
    </row>
    <row r="9577" customFormat="false" ht="15.75" hidden="false" customHeight="false" outlineLevel="0" collapsed="false">
      <c r="D9577" s="240" t="n">
        <v>9577</v>
      </c>
    </row>
    <row r="9578" customFormat="false" ht="15.75" hidden="false" customHeight="false" outlineLevel="0" collapsed="false">
      <c r="D9578" s="240" t="n">
        <v>9578</v>
      </c>
    </row>
    <row r="9579" customFormat="false" ht="15.75" hidden="false" customHeight="false" outlineLevel="0" collapsed="false">
      <c r="D9579" s="240" t="n">
        <v>9579</v>
      </c>
    </row>
    <row r="9580" customFormat="false" ht="15.75" hidden="false" customHeight="false" outlineLevel="0" collapsed="false">
      <c r="D9580" s="240" t="n">
        <v>9580</v>
      </c>
    </row>
    <row r="9581" customFormat="false" ht="15.75" hidden="false" customHeight="false" outlineLevel="0" collapsed="false">
      <c r="D9581" s="240" t="n">
        <v>9581</v>
      </c>
    </row>
    <row r="9582" customFormat="false" ht="15.75" hidden="false" customHeight="false" outlineLevel="0" collapsed="false">
      <c r="D9582" s="240" t="n">
        <v>9582</v>
      </c>
    </row>
    <row r="9583" customFormat="false" ht="15.75" hidden="false" customHeight="false" outlineLevel="0" collapsed="false">
      <c r="D9583" s="240" t="n">
        <v>9583</v>
      </c>
    </row>
    <row r="9584" customFormat="false" ht="15.75" hidden="false" customHeight="false" outlineLevel="0" collapsed="false">
      <c r="D9584" s="240" t="n">
        <v>9584</v>
      </c>
    </row>
    <row r="9585" customFormat="false" ht="15.75" hidden="false" customHeight="false" outlineLevel="0" collapsed="false">
      <c r="D9585" s="240" t="n">
        <v>9585</v>
      </c>
    </row>
    <row r="9586" customFormat="false" ht="15.75" hidden="false" customHeight="false" outlineLevel="0" collapsed="false">
      <c r="D9586" s="240" t="n">
        <v>9586</v>
      </c>
    </row>
    <row r="9587" customFormat="false" ht="15.75" hidden="false" customHeight="false" outlineLevel="0" collapsed="false">
      <c r="D9587" s="240" t="n">
        <v>9587</v>
      </c>
    </row>
    <row r="9588" customFormat="false" ht="15.75" hidden="false" customHeight="false" outlineLevel="0" collapsed="false">
      <c r="D9588" s="240" t="n">
        <v>9588</v>
      </c>
    </row>
    <row r="9589" customFormat="false" ht="15.75" hidden="false" customHeight="false" outlineLevel="0" collapsed="false">
      <c r="D9589" s="240" t="n">
        <v>9589</v>
      </c>
    </row>
    <row r="9590" customFormat="false" ht="15.75" hidden="false" customHeight="false" outlineLevel="0" collapsed="false">
      <c r="D9590" s="240" t="n">
        <v>9590</v>
      </c>
    </row>
    <row r="9591" customFormat="false" ht="15.75" hidden="false" customHeight="false" outlineLevel="0" collapsed="false">
      <c r="D9591" s="240" t="n">
        <v>9591</v>
      </c>
    </row>
    <row r="9592" customFormat="false" ht="15.75" hidden="false" customHeight="false" outlineLevel="0" collapsed="false">
      <c r="D9592" s="240" t="n">
        <v>9592</v>
      </c>
    </row>
    <row r="9593" customFormat="false" ht="15.75" hidden="false" customHeight="false" outlineLevel="0" collapsed="false">
      <c r="D9593" s="240" t="n">
        <v>9593</v>
      </c>
    </row>
    <row r="9594" customFormat="false" ht="15.75" hidden="false" customHeight="false" outlineLevel="0" collapsed="false">
      <c r="D9594" s="240" t="n">
        <v>9594</v>
      </c>
    </row>
    <row r="9595" customFormat="false" ht="15.75" hidden="false" customHeight="false" outlineLevel="0" collapsed="false">
      <c r="D9595" s="240" t="n">
        <v>9595</v>
      </c>
    </row>
    <row r="9596" customFormat="false" ht="15.75" hidden="false" customHeight="false" outlineLevel="0" collapsed="false">
      <c r="D9596" s="240" t="n">
        <v>9596</v>
      </c>
    </row>
    <row r="9597" customFormat="false" ht="15.75" hidden="false" customHeight="false" outlineLevel="0" collapsed="false">
      <c r="D9597" s="240" t="n">
        <v>9597</v>
      </c>
    </row>
    <row r="9598" customFormat="false" ht="15.75" hidden="false" customHeight="false" outlineLevel="0" collapsed="false">
      <c r="D9598" s="240" t="n">
        <v>9598</v>
      </c>
    </row>
    <row r="9599" customFormat="false" ht="15.75" hidden="false" customHeight="false" outlineLevel="0" collapsed="false">
      <c r="D9599" s="240" t="n">
        <v>9599</v>
      </c>
    </row>
    <row r="9600" customFormat="false" ht="15.75" hidden="false" customHeight="false" outlineLevel="0" collapsed="false">
      <c r="D9600" s="240" t="n">
        <v>9600</v>
      </c>
    </row>
    <row r="9601" customFormat="false" ht="15.75" hidden="false" customHeight="false" outlineLevel="0" collapsed="false">
      <c r="D9601" s="240" t="n">
        <v>9601</v>
      </c>
    </row>
    <row r="9602" customFormat="false" ht="15.75" hidden="false" customHeight="false" outlineLevel="0" collapsed="false">
      <c r="D9602" s="240" t="n">
        <v>9602</v>
      </c>
    </row>
    <row r="9603" customFormat="false" ht="15.75" hidden="false" customHeight="false" outlineLevel="0" collapsed="false">
      <c r="D9603" s="240" t="n">
        <v>9603</v>
      </c>
    </row>
    <row r="9604" customFormat="false" ht="15.75" hidden="false" customHeight="false" outlineLevel="0" collapsed="false">
      <c r="D9604" s="240" t="n">
        <v>9604</v>
      </c>
    </row>
    <row r="9605" customFormat="false" ht="15.75" hidden="false" customHeight="false" outlineLevel="0" collapsed="false">
      <c r="D9605" s="240" t="n">
        <v>9605</v>
      </c>
    </row>
    <row r="9606" customFormat="false" ht="15.75" hidden="false" customHeight="false" outlineLevel="0" collapsed="false">
      <c r="D9606" s="240" t="n">
        <v>9606</v>
      </c>
    </row>
    <row r="9607" customFormat="false" ht="15.75" hidden="false" customHeight="false" outlineLevel="0" collapsed="false">
      <c r="D9607" s="240" t="n">
        <v>9607</v>
      </c>
    </row>
    <row r="9608" customFormat="false" ht="15.75" hidden="false" customHeight="false" outlineLevel="0" collapsed="false">
      <c r="D9608" s="240" t="n">
        <v>9608</v>
      </c>
    </row>
    <row r="9609" customFormat="false" ht="15.75" hidden="false" customHeight="false" outlineLevel="0" collapsed="false">
      <c r="D9609" s="240" t="n">
        <v>9609</v>
      </c>
    </row>
    <row r="9610" customFormat="false" ht="15.75" hidden="false" customHeight="false" outlineLevel="0" collapsed="false">
      <c r="D9610" s="240" t="n">
        <v>9610</v>
      </c>
    </row>
    <row r="9611" customFormat="false" ht="15.75" hidden="false" customHeight="false" outlineLevel="0" collapsed="false">
      <c r="D9611" s="240" t="n">
        <v>9611</v>
      </c>
    </row>
    <row r="9612" customFormat="false" ht="15.75" hidden="false" customHeight="false" outlineLevel="0" collapsed="false">
      <c r="D9612" s="240" t="n">
        <v>9612</v>
      </c>
    </row>
    <row r="9613" customFormat="false" ht="15.75" hidden="false" customHeight="false" outlineLevel="0" collapsed="false">
      <c r="D9613" s="240" t="n">
        <v>9613</v>
      </c>
    </row>
    <row r="9614" customFormat="false" ht="15.75" hidden="false" customHeight="false" outlineLevel="0" collapsed="false">
      <c r="D9614" s="240" t="n">
        <v>9614</v>
      </c>
    </row>
    <row r="9615" customFormat="false" ht="15.75" hidden="false" customHeight="false" outlineLevel="0" collapsed="false">
      <c r="D9615" s="240" t="n">
        <v>9615</v>
      </c>
    </row>
    <row r="9616" customFormat="false" ht="15.75" hidden="false" customHeight="false" outlineLevel="0" collapsed="false">
      <c r="D9616" s="240" t="n">
        <v>9616</v>
      </c>
    </row>
    <row r="9617" customFormat="false" ht="15.75" hidden="false" customHeight="false" outlineLevel="0" collapsed="false">
      <c r="D9617" s="240" t="n">
        <v>9617</v>
      </c>
    </row>
    <row r="9618" customFormat="false" ht="15.75" hidden="false" customHeight="false" outlineLevel="0" collapsed="false">
      <c r="D9618" s="240" t="n">
        <v>9618</v>
      </c>
    </row>
    <row r="9619" customFormat="false" ht="15.75" hidden="false" customHeight="false" outlineLevel="0" collapsed="false">
      <c r="D9619" s="240" t="n">
        <v>9619</v>
      </c>
    </row>
    <row r="9620" customFormat="false" ht="15.75" hidden="false" customHeight="false" outlineLevel="0" collapsed="false">
      <c r="D9620" s="240" t="n">
        <v>9620</v>
      </c>
    </row>
    <row r="9621" customFormat="false" ht="15.75" hidden="false" customHeight="false" outlineLevel="0" collapsed="false">
      <c r="D9621" s="240" t="n">
        <v>9621</v>
      </c>
    </row>
    <row r="9622" customFormat="false" ht="15.75" hidden="false" customHeight="false" outlineLevel="0" collapsed="false">
      <c r="D9622" s="240" t="n">
        <v>9622</v>
      </c>
    </row>
    <row r="9623" customFormat="false" ht="15.75" hidden="false" customHeight="false" outlineLevel="0" collapsed="false">
      <c r="D9623" s="240" t="n">
        <v>9623</v>
      </c>
    </row>
    <row r="9624" customFormat="false" ht="15.75" hidden="false" customHeight="false" outlineLevel="0" collapsed="false">
      <c r="D9624" s="240" t="n">
        <v>9624</v>
      </c>
    </row>
    <row r="9625" customFormat="false" ht="15.75" hidden="false" customHeight="false" outlineLevel="0" collapsed="false">
      <c r="D9625" s="240" t="n">
        <v>9625</v>
      </c>
    </row>
    <row r="9626" customFormat="false" ht="15.75" hidden="false" customHeight="false" outlineLevel="0" collapsed="false">
      <c r="D9626" s="240" t="n">
        <v>9626</v>
      </c>
    </row>
    <row r="9627" customFormat="false" ht="15.75" hidden="false" customHeight="false" outlineLevel="0" collapsed="false">
      <c r="D9627" s="240" t="n">
        <v>9627</v>
      </c>
    </row>
    <row r="9628" customFormat="false" ht="15.75" hidden="false" customHeight="false" outlineLevel="0" collapsed="false">
      <c r="D9628" s="240" t="n">
        <v>9628</v>
      </c>
    </row>
    <row r="9629" customFormat="false" ht="15.75" hidden="false" customHeight="false" outlineLevel="0" collapsed="false">
      <c r="D9629" s="240" t="n">
        <v>9629</v>
      </c>
    </row>
    <row r="9630" customFormat="false" ht="15.75" hidden="false" customHeight="false" outlineLevel="0" collapsed="false">
      <c r="D9630" s="240" t="n">
        <v>9630</v>
      </c>
    </row>
    <row r="9631" customFormat="false" ht="15.75" hidden="false" customHeight="false" outlineLevel="0" collapsed="false">
      <c r="D9631" s="240" t="n">
        <v>9631</v>
      </c>
    </row>
    <row r="9632" customFormat="false" ht="15.75" hidden="false" customHeight="false" outlineLevel="0" collapsed="false">
      <c r="D9632" s="240" t="n">
        <v>9632</v>
      </c>
    </row>
    <row r="9633" customFormat="false" ht="15.75" hidden="false" customHeight="false" outlineLevel="0" collapsed="false">
      <c r="D9633" s="240" t="n">
        <v>9633</v>
      </c>
    </row>
    <row r="9634" customFormat="false" ht="15.75" hidden="false" customHeight="false" outlineLevel="0" collapsed="false">
      <c r="D9634" s="240" t="n">
        <v>9634</v>
      </c>
    </row>
    <row r="9635" customFormat="false" ht="15.75" hidden="false" customHeight="false" outlineLevel="0" collapsed="false">
      <c r="D9635" s="240" t="n">
        <v>9635</v>
      </c>
    </row>
    <row r="9636" customFormat="false" ht="15.75" hidden="false" customHeight="false" outlineLevel="0" collapsed="false">
      <c r="D9636" s="240" t="n">
        <v>9636</v>
      </c>
    </row>
    <row r="9637" customFormat="false" ht="15.75" hidden="false" customHeight="false" outlineLevel="0" collapsed="false">
      <c r="D9637" s="240" t="n">
        <v>9637</v>
      </c>
    </row>
    <row r="9638" customFormat="false" ht="15.75" hidden="false" customHeight="false" outlineLevel="0" collapsed="false">
      <c r="D9638" s="240" t="n">
        <v>9638</v>
      </c>
    </row>
    <row r="9639" customFormat="false" ht="15.75" hidden="false" customHeight="false" outlineLevel="0" collapsed="false">
      <c r="D9639" s="240" t="n">
        <v>9639</v>
      </c>
    </row>
    <row r="9640" customFormat="false" ht="15.75" hidden="false" customHeight="false" outlineLevel="0" collapsed="false">
      <c r="D9640" s="240" t="n">
        <v>9640</v>
      </c>
    </row>
    <row r="9641" customFormat="false" ht="15.75" hidden="false" customHeight="false" outlineLevel="0" collapsed="false">
      <c r="D9641" s="240" t="n">
        <v>9641</v>
      </c>
    </row>
    <row r="9642" customFormat="false" ht="15.75" hidden="false" customHeight="false" outlineLevel="0" collapsed="false">
      <c r="D9642" s="240" t="n">
        <v>9642</v>
      </c>
    </row>
    <row r="9643" customFormat="false" ht="15.75" hidden="false" customHeight="false" outlineLevel="0" collapsed="false">
      <c r="D9643" s="240" t="n">
        <v>9643</v>
      </c>
    </row>
    <row r="9644" customFormat="false" ht="15.75" hidden="false" customHeight="false" outlineLevel="0" collapsed="false">
      <c r="D9644" s="240" t="n">
        <v>9644</v>
      </c>
    </row>
    <row r="9645" customFormat="false" ht="15.75" hidden="false" customHeight="false" outlineLevel="0" collapsed="false">
      <c r="D9645" s="240" t="n">
        <v>9645</v>
      </c>
    </row>
    <row r="9646" customFormat="false" ht="15.75" hidden="false" customHeight="false" outlineLevel="0" collapsed="false">
      <c r="D9646" s="240" t="n">
        <v>9646</v>
      </c>
    </row>
    <row r="9647" customFormat="false" ht="15.75" hidden="false" customHeight="false" outlineLevel="0" collapsed="false">
      <c r="D9647" s="240" t="n">
        <v>9647</v>
      </c>
    </row>
    <row r="9648" customFormat="false" ht="15.75" hidden="false" customHeight="false" outlineLevel="0" collapsed="false">
      <c r="D9648" s="240" t="n">
        <v>9648</v>
      </c>
    </row>
    <row r="9649" customFormat="false" ht="15.75" hidden="false" customHeight="false" outlineLevel="0" collapsed="false">
      <c r="D9649" s="240" t="n">
        <v>9649</v>
      </c>
    </row>
    <row r="9650" customFormat="false" ht="15.75" hidden="false" customHeight="false" outlineLevel="0" collapsed="false">
      <c r="D9650" s="240" t="n">
        <v>9650</v>
      </c>
    </row>
    <row r="9651" customFormat="false" ht="15.75" hidden="false" customHeight="false" outlineLevel="0" collapsed="false">
      <c r="D9651" s="240" t="n">
        <v>9651</v>
      </c>
    </row>
    <row r="9652" customFormat="false" ht="15.75" hidden="false" customHeight="false" outlineLevel="0" collapsed="false">
      <c r="D9652" s="240" t="n">
        <v>9652</v>
      </c>
    </row>
    <row r="9653" customFormat="false" ht="15.75" hidden="false" customHeight="false" outlineLevel="0" collapsed="false">
      <c r="D9653" s="240" t="n">
        <v>9653</v>
      </c>
    </row>
    <row r="9654" customFormat="false" ht="15.75" hidden="false" customHeight="false" outlineLevel="0" collapsed="false">
      <c r="D9654" s="240" t="n">
        <v>9654</v>
      </c>
    </row>
    <row r="9655" customFormat="false" ht="15.75" hidden="false" customHeight="false" outlineLevel="0" collapsed="false">
      <c r="D9655" s="240" t="n">
        <v>9655</v>
      </c>
    </row>
    <row r="9656" customFormat="false" ht="15.75" hidden="false" customHeight="false" outlineLevel="0" collapsed="false">
      <c r="D9656" s="240" t="n">
        <v>9656</v>
      </c>
    </row>
    <row r="9657" customFormat="false" ht="15.75" hidden="false" customHeight="false" outlineLevel="0" collapsed="false">
      <c r="D9657" s="240" t="n">
        <v>9657</v>
      </c>
    </row>
    <row r="9658" customFormat="false" ht="15.75" hidden="false" customHeight="false" outlineLevel="0" collapsed="false">
      <c r="D9658" s="240" t="n">
        <v>9658</v>
      </c>
    </row>
    <row r="9659" customFormat="false" ht="15.75" hidden="false" customHeight="false" outlineLevel="0" collapsed="false">
      <c r="D9659" s="240" t="n">
        <v>9659</v>
      </c>
    </row>
    <row r="9660" customFormat="false" ht="15.75" hidden="false" customHeight="false" outlineLevel="0" collapsed="false">
      <c r="D9660" s="240" t="n">
        <v>9660</v>
      </c>
    </row>
    <row r="9661" customFormat="false" ht="15.75" hidden="false" customHeight="false" outlineLevel="0" collapsed="false">
      <c r="D9661" s="240" t="n">
        <v>9661</v>
      </c>
    </row>
    <row r="9662" customFormat="false" ht="15.75" hidden="false" customHeight="false" outlineLevel="0" collapsed="false">
      <c r="D9662" s="240" t="n">
        <v>9662</v>
      </c>
    </row>
    <row r="9663" customFormat="false" ht="15.75" hidden="false" customHeight="false" outlineLevel="0" collapsed="false">
      <c r="D9663" s="240" t="n">
        <v>9663</v>
      </c>
    </row>
    <row r="9664" customFormat="false" ht="15.75" hidden="false" customHeight="false" outlineLevel="0" collapsed="false">
      <c r="D9664" s="240" t="n">
        <v>9664</v>
      </c>
    </row>
    <row r="9665" customFormat="false" ht="15.75" hidden="false" customHeight="false" outlineLevel="0" collapsed="false">
      <c r="D9665" s="240" t="n">
        <v>9665</v>
      </c>
    </row>
    <row r="9666" customFormat="false" ht="15.75" hidden="false" customHeight="false" outlineLevel="0" collapsed="false">
      <c r="D9666" s="240" t="n">
        <v>9666</v>
      </c>
    </row>
    <row r="9667" customFormat="false" ht="15.75" hidden="false" customHeight="false" outlineLevel="0" collapsed="false">
      <c r="D9667" s="240" t="n">
        <v>9667</v>
      </c>
    </row>
    <row r="9668" customFormat="false" ht="15.75" hidden="false" customHeight="false" outlineLevel="0" collapsed="false">
      <c r="D9668" s="240" t="n">
        <v>9668</v>
      </c>
    </row>
    <row r="9669" customFormat="false" ht="15.75" hidden="false" customHeight="false" outlineLevel="0" collapsed="false">
      <c r="D9669" s="240" t="n">
        <v>9669</v>
      </c>
    </row>
    <row r="9670" customFormat="false" ht="15.75" hidden="false" customHeight="false" outlineLevel="0" collapsed="false">
      <c r="D9670" s="240" t="n">
        <v>9670</v>
      </c>
    </row>
    <row r="9671" customFormat="false" ht="15.75" hidden="false" customHeight="false" outlineLevel="0" collapsed="false">
      <c r="D9671" s="240" t="n">
        <v>9671</v>
      </c>
    </row>
    <row r="9672" customFormat="false" ht="15.75" hidden="false" customHeight="false" outlineLevel="0" collapsed="false">
      <c r="D9672" s="240" t="n">
        <v>9672</v>
      </c>
    </row>
    <row r="9673" customFormat="false" ht="15.75" hidden="false" customHeight="false" outlineLevel="0" collapsed="false">
      <c r="D9673" s="240" t="n">
        <v>9673</v>
      </c>
    </row>
    <row r="9674" customFormat="false" ht="15.75" hidden="false" customHeight="false" outlineLevel="0" collapsed="false">
      <c r="D9674" s="240" t="n">
        <v>9674</v>
      </c>
    </row>
    <row r="9675" customFormat="false" ht="15.75" hidden="false" customHeight="false" outlineLevel="0" collapsed="false">
      <c r="D9675" s="240" t="n">
        <v>9675</v>
      </c>
    </row>
    <row r="9676" customFormat="false" ht="15.75" hidden="false" customHeight="false" outlineLevel="0" collapsed="false">
      <c r="D9676" s="240" t="n">
        <v>9676</v>
      </c>
    </row>
    <row r="9677" customFormat="false" ht="15.75" hidden="false" customHeight="false" outlineLevel="0" collapsed="false">
      <c r="D9677" s="240" t="n">
        <v>9677</v>
      </c>
    </row>
    <row r="9678" customFormat="false" ht="15.75" hidden="false" customHeight="false" outlineLevel="0" collapsed="false">
      <c r="D9678" s="240" t="n">
        <v>9678</v>
      </c>
    </row>
    <row r="9679" customFormat="false" ht="15.75" hidden="false" customHeight="false" outlineLevel="0" collapsed="false">
      <c r="D9679" s="240" t="n">
        <v>9679</v>
      </c>
    </row>
    <row r="9680" customFormat="false" ht="15.75" hidden="false" customHeight="false" outlineLevel="0" collapsed="false">
      <c r="D9680" s="240" t="n">
        <v>9680</v>
      </c>
    </row>
    <row r="9681" customFormat="false" ht="15.75" hidden="false" customHeight="false" outlineLevel="0" collapsed="false">
      <c r="D9681" s="240" t="n">
        <v>9681</v>
      </c>
    </row>
    <row r="9682" customFormat="false" ht="15.75" hidden="false" customHeight="false" outlineLevel="0" collapsed="false">
      <c r="D9682" s="240" t="n">
        <v>9682</v>
      </c>
    </row>
    <row r="9683" customFormat="false" ht="15.75" hidden="false" customHeight="false" outlineLevel="0" collapsed="false">
      <c r="D9683" s="240" t="n">
        <v>9683</v>
      </c>
    </row>
    <row r="9684" customFormat="false" ht="15.75" hidden="false" customHeight="false" outlineLevel="0" collapsed="false">
      <c r="D9684" s="240" t="n">
        <v>9684</v>
      </c>
    </row>
    <row r="9685" customFormat="false" ht="15.75" hidden="false" customHeight="false" outlineLevel="0" collapsed="false">
      <c r="D9685" s="240" t="n">
        <v>9685</v>
      </c>
    </row>
    <row r="9686" customFormat="false" ht="15.75" hidden="false" customHeight="false" outlineLevel="0" collapsed="false">
      <c r="D9686" s="240" t="n">
        <v>9686</v>
      </c>
    </row>
    <row r="9687" customFormat="false" ht="15.75" hidden="false" customHeight="false" outlineLevel="0" collapsed="false">
      <c r="D9687" s="240" t="n">
        <v>9687</v>
      </c>
    </row>
    <row r="9688" customFormat="false" ht="15.75" hidden="false" customHeight="false" outlineLevel="0" collapsed="false">
      <c r="D9688" s="240" t="n">
        <v>9688</v>
      </c>
    </row>
    <row r="9689" customFormat="false" ht="15.75" hidden="false" customHeight="false" outlineLevel="0" collapsed="false">
      <c r="D9689" s="240" t="n">
        <v>9689</v>
      </c>
    </row>
    <row r="9690" customFormat="false" ht="15.75" hidden="false" customHeight="false" outlineLevel="0" collapsed="false">
      <c r="D9690" s="240" t="n">
        <v>9690</v>
      </c>
    </row>
    <row r="9691" customFormat="false" ht="15.75" hidden="false" customHeight="false" outlineLevel="0" collapsed="false">
      <c r="D9691" s="240" t="n">
        <v>9691</v>
      </c>
    </row>
    <row r="9692" customFormat="false" ht="15.75" hidden="false" customHeight="false" outlineLevel="0" collapsed="false">
      <c r="D9692" s="240" t="n">
        <v>9692</v>
      </c>
    </row>
    <row r="9693" customFormat="false" ht="15.75" hidden="false" customHeight="false" outlineLevel="0" collapsed="false">
      <c r="D9693" s="240" t="n">
        <v>9693</v>
      </c>
    </row>
    <row r="9694" customFormat="false" ht="15.75" hidden="false" customHeight="false" outlineLevel="0" collapsed="false">
      <c r="D9694" s="240" t="n">
        <v>9694</v>
      </c>
    </row>
    <row r="9695" customFormat="false" ht="15.75" hidden="false" customHeight="false" outlineLevel="0" collapsed="false">
      <c r="D9695" s="240" t="n">
        <v>9695</v>
      </c>
    </row>
    <row r="9696" customFormat="false" ht="15.75" hidden="false" customHeight="false" outlineLevel="0" collapsed="false">
      <c r="D9696" s="240" t="n">
        <v>9696</v>
      </c>
    </row>
    <row r="9697" customFormat="false" ht="15.75" hidden="false" customHeight="false" outlineLevel="0" collapsed="false">
      <c r="D9697" s="240" t="n">
        <v>9697</v>
      </c>
    </row>
    <row r="9698" customFormat="false" ht="15.75" hidden="false" customHeight="false" outlineLevel="0" collapsed="false">
      <c r="D9698" s="240" t="n">
        <v>9698</v>
      </c>
    </row>
    <row r="9699" customFormat="false" ht="15.75" hidden="false" customHeight="false" outlineLevel="0" collapsed="false">
      <c r="D9699" s="240" t="n">
        <v>9699</v>
      </c>
    </row>
    <row r="9700" customFormat="false" ht="15.75" hidden="false" customHeight="false" outlineLevel="0" collapsed="false">
      <c r="D9700" s="240" t="n">
        <v>9700</v>
      </c>
    </row>
    <row r="9701" customFormat="false" ht="15.75" hidden="false" customHeight="false" outlineLevel="0" collapsed="false">
      <c r="D9701" s="240" t="n">
        <v>9701</v>
      </c>
    </row>
    <row r="9702" customFormat="false" ht="15.75" hidden="false" customHeight="false" outlineLevel="0" collapsed="false">
      <c r="D9702" s="240" t="n">
        <v>9702</v>
      </c>
    </row>
    <row r="9703" customFormat="false" ht="15.75" hidden="false" customHeight="false" outlineLevel="0" collapsed="false">
      <c r="D9703" s="240" t="n">
        <v>9703</v>
      </c>
    </row>
    <row r="9704" customFormat="false" ht="15.75" hidden="false" customHeight="false" outlineLevel="0" collapsed="false">
      <c r="D9704" s="240" t="n">
        <v>9704</v>
      </c>
    </row>
    <row r="9705" customFormat="false" ht="15.75" hidden="false" customHeight="false" outlineLevel="0" collapsed="false">
      <c r="D9705" s="240" t="n">
        <v>9705</v>
      </c>
    </row>
    <row r="9706" customFormat="false" ht="15.75" hidden="false" customHeight="false" outlineLevel="0" collapsed="false">
      <c r="D9706" s="240" t="n">
        <v>9706</v>
      </c>
    </row>
    <row r="9707" customFormat="false" ht="15.75" hidden="false" customHeight="false" outlineLevel="0" collapsed="false">
      <c r="D9707" s="240" t="n">
        <v>9707</v>
      </c>
    </row>
    <row r="9708" customFormat="false" ht="15.75" hidden="false" customHeight="false" outlineLevel="0" collapsed="false">
      <c r="D9708" s="240" t="n">
        <v>9708</v>
      </c>
    </row>
    <row r="9709" customFormat="false" ht="15.75" hidden="false" customHeight="false" outlineLevel="0" collapsed="false">
      <c r="D9709" s="240" t="n">
        <v>9709</v>
      </c>
    </row>
    <row r="9710" customFormat="false" ht="15.75" hidden="false" customHeight="false" outlineLevel="0" collapsed="false">
      <c r="D9710" s="240" t="n">
        <v>9710</v>
      </c>
    </row>
    <row r="9711" customFormat="false" ht="15.75" hidden="false" customHeight="false" outlineLevel="0" collapsed="false">
      <c r="D9711" s="240" t="n">
        <v>9711</v>
      </c>
    </row>
    <row r="9712" customFormat="false" ht="15.75" hidden="false" customHeight="false" outlineLevel="0" collapsed="false">
      <c r="D9712" s="240" t="n">
        <v>9712</v>
      </c>
    </row>
    <row r="9713" customFormat="false" ht="15.75" hidden="false" customHeight="false" outlineLevel="0" collapsed="false">
      <c r="D9713" s="240" t="n">
        <v>9713</v>
      </c>
    </row>
    <row r="9714" customFormat="false" ht="15.75" hidden="false" customHeight="false" outlineLevel="0" collapsed="false">
      <c r="D9714" s="240" t="n">
        <v>9714</v>
      </c>
    </row>
    <row r="9715" customFormat="false" ht="15.75" hidden="false" customHeight="false" outlineLevel="0" collapsed="false">
      <c r="D9715" s="240" t="n">
        <v>9715</v>
      </c>
    </row>
    <row r="9716" customFormat="false" ht="15.75" hidden="false" customHeight="false" outlineLevel="0" collapsed="false">
      <c r="D9716" s="240" t="n">
        <v>9716</v>
      </c>
    </row>
    <row r="9717" customFormat="false" ht="15.75" hidden="false" customHeight="false" outlineLevel="0" collapsed="false">
      <c r="D9717" s="240" t="n">
        <v>9717</v>
      </c>
    </row>
    <row r="9718" customFormat="false" ht="15.75" hidden="false" customHeight="false" outlineLevel="0" collapsed="false">
      <c r="D9718" s="240" t="n">
        <v>9718</v>
      </c>
    </row>
    <row r="9719" customFormat="false" ht="15.75" hidden="false" customHeight="false" outlineLevel="0" collapsed="false">
      <c r="D9719" s="240" t="n">
        <v>9719</v>
      </c>
    </row>
    <row r="9720" customFormat="false" ht="15.75" hidden="false" customHeight="false" outlineLevel="0" collapsed="false">
      <c r="D9720" s="240" t="n">
        <v>9720</v>
      </c>
    </row>
    <row r="9721" customFormat="false" ht="15.75" hidden="false" customHeight="false" outlineLevel="0" collapsed="false">
      <c r="D9721" s="240" t="n">
        <v>9721</v>
      </c>
    </row>
    <row r="9722" customFormat="false" ht="15.75" hidden="false" customHeight="false" outlineLevel="0" collapsed="false">
      <c r="D9722" s="240" t="n">
        <v>9722</v>
      </c>
    </row>
    <row r="9723" customFormat="false" ht="15.75" hidden="false" customHeight="false" outlineLevel="0" collapsed="false">
      <c r="D9723" s="240" t="n">
        <v>9723</v>
      </c>
    </row>
    <row r="9724" customFormat="false" ht="15.75" hidden="false" customHeight="false" outlineLevel="0" collapsed="false">
      <c r="D9724" s="240" t="n">
        <v>9724</v>
      </c>
    </row>
    <row r="9725" customFormat="false" ht="15.75" hidden="false" customHeight="false" outlineLevel="0" collapsed="false">
      <c r="D9725" s="240" t="n">
        <v>9725</v>
      </c>
    </row>
    <row r="9726" customFormat="false" ht="15.75" hidden="false" customHeight="false" outlineLevel="0" collapsed="false">
      <c r="D9726" s="240" t="n">
        <v>9726</v>
      </c>
    </row>
    <row r="9727" customFormat="false" ht="15.75" hidden="false" customHeight="false" outlineLevel="0" collapsed="false">
      <c r="D9727" s="240" t="n">
        <v>9727</v>
      </c>
    </row>
    <row r="9728" customFormat="false" ht="15.75" hidden="false" customHeight="false" outlineLevel="0" collapsed="false">
      <c r="D9728" s="240" t="n">
        <v>9728</v>
      </c>
    </row>
    <row r="9729" customFormat="false" ht="15.75" hidden="false" customHeight="false" outlineLevel="0" collapsed="false">
      <c r="D9729" s="240" t="n">
        <v>9729</v>
      </c>
    </row>
    <row r="9730" customFormat="false" ht="15.75" hidden="false" customHeight="false" outlineLevel="0" collapsed="false">
      <c r="D9730" s="240" t="n">
        <v>9730</v>
      </c>
    </row>
    <row r="9731" customFormat="false" ht="15.75" hidden="false" customHeight="false" outlineLevel="0" collapsed="false">
      <c r="D9731" s="240" t="n">
        <v>9731</v>
      </c>
    </row>
    <row r="9732" customFormat="false" ht="15.75" hidden="false" customHeight="false" outlineLevel="0" collapsed="false">
      <c r="D9732" s="240" t="n">
        <v>9732</v>
      </c>
    </row>
    <row r="9733" customFormat="false" ht="15.75" hidden="false" customHeight="false" outlineLevel="0" collapsed="false">
      <c r="D9733" s="240" t="n">
        <v>9733</v>
      </c>
    </row>
    <row r="9734" customFormat="false" ht="15.75" hidden="false" customHeight="false" outlineLevel="0" collapsed="false">
      <c r="D9734" s="240" t="n">
        <v>9734</v>
      </c>
    </row>
    <row r="9735" customFormat="false" ht="15.75" hidden="false" customHeight="false" outlineLevel="0" collapsed="false">
      <c r="D9735" s="240" t="n">
        <v>9735</v>
      </c>
    </row>
    <row r="9736" customFormat="false" ht="15.75" hidden="false" customHeight="false" outlineLevel="0" collapsed="false">
      <c r="D9736" s="240" t="n">
        <v>9736</v>
      </c>
    </row>
    <row r="9737" customFormat="false" ht="15.75" hidden="false" customHeight="false" outlineLevel="0" collapsed="false">
      <c r="D9737" s="240" t="n">
        <v>9737</v>
      </c>
    </row>
    <row r="9738" customFormat="false" ht="15.75" hidden="false" customHeight="false" outlineLevel="0" collapsed="false">
      <c r="D9738" s="240" t="n">
        <v>9738</v>
      </c>
    </row>
    <row r="9739" customFormat="false" ht="15.75" hidden="false" customHeight="false" outlineLevel="0" collapsed="false">
      <c r="D9739" s="240" t="n">
        <v>9739</v>
      </c>
    </row>
    <row r="9740" customFormat="false" ht="15.75" hidden="false" customHeight="false" outlineLevel="0" collapsed="false">
      <c r="D9740" s="240" t="n">
        <v>9740</v>
      </c>
    </row>
    <row r="9741" customFormat="false" ht="15.75" hidden="false" customHeight="false" outlineLevel="0" collapsed="false">
      <c r="D9741" s="240" t="n">
        <v>9741</v>
      </c>
    </row>
    <row r="9742" customFormat="false" ht="15.75" hidden="false" customHeight="false" outlineLevel="0" collapsed="false">
      <c r="D9742" s="240" t="n">
        <v>9742</v>
      </c>
    </row>
    <row r="9743" customFormat="false" ht="15.75" hidden="false" customHeight="false" outlineLevel="0" collapsed="false">
      <c r="D9743" s="240" t="n">
        <v>9743</v>
      </c>
    </row>
    <row r="9744" customFormat="false" ht="15.75" hidden="false" customHeight="false" outlineLevel="0" collapsed="false">
      <c r="D9744" s="240" t="n">
        <v>9744</v>
      </c>
    </row>
    <row r="9745" customFormat="false" ht="15.75" hidden="false" customHeight="false" outlineLevel="0" collapsed="false">
      <c r="D9745" s="240" t="n">
        <v>9745</v>
      </c>
    </row>
    <row r="9746" customFormat="false" ht="15.75" hidden="false" customHeight="false" outlineLevel="0" collapsed="false">
      <c r="D9746" s="240" t="n">
        <v>9746</v>
      </c>
    </row>
    <row r="9747" customFormat="false" ht="15.75" hidden="false" customHeight="false" outlineLevel="0" collapsed="false">
      <c r="D9747" s="240" t="n">
        <v>9747</v>
      </c>
    </row>
    <row r="9748" customFormat="false" ht="15.75" hidden="false" customHeight="false" outlineLevel="0" collapsed="false">
      <c r="D9748" s="240" t="n">
        <v>9748</v>
      </c>
    </row>
    <row r="9749" customFormat="false" ht="15.75" hidden="false" customHeight="false" outlineLevel="0" collapsed="false">
      <c r="D9749" s="240" t="n">
        <v>9749</v>
      </c>
    </row>
    <row r="9750" customFormat="false" ht="15.75" hidden="false" customHeight="false" outlineLevel="0" collapsed="false">
      <c r="D9750" s="240" t="n">
        <v>9750</v>
      </c>
    </row>
    <row r="9751" customFormat="false" ht="15.75" hidden="false" customHeight="false" outlineLevel="0" collapsed="false">
      <c r="D9751" s="240" t="n">
        <v>9751</v>
      </c>
    </row>
    <row r="9752" customFormat="false" ht="15.75" hidden="false" customHeight="false" outlineLevel="0" collapsed="false">
      <c r="D9752" s="240" t="n">
        <v>9752</v>
      </c>
    </row>
    <row r="9753" customFormat="false" ht="15.75" hidden="false" customHeight="false" outlineLevel="0" collapsed="false">
      <c r="D9753" s="240" t="n">
        <v>9753</v>
      </c>
    </row>
    <row r="9754" customFormat="false" ht="15.75" hidden="false" customHeight="false" outlineLevel="0" collapsed="false">
      <c r="D9754" s="240" t="n">
        <v>9754</v>
      </c>
    </row>
    <row r="9755" customFormat="false" ht="15.75" hidden="false" customHeight="false" outlineLevel="0" collapsed="false">
      <c r="D9755" s="240" t="n">
        <v>9755</v>
      </c>
    </row>
    <row r="9756" customFormat="false" ht="15.75" hidden="false" customHeight="false" outlineLevel="0" collapsed="false">
      <c r="D9756" s="240" t="n">
        <v>9756</v>
      </c>
    </row>
    <row r="9757" customFormat="false" ht="15.75" hidden="false" customHeight="false" outlineLevel="0" collapsed="false">
      <c r="D9757" s="240" t="n">
        <v>9757</v>
      </c>
    </row>
    <row r="9758" customFormat="false" ht="15.75" hidden="false" customHeight="false" outlineLevel="0" collapsed="false">
      <c r="D9758" s="240" t="n">
        <v>9758</v>
      </c>
    </row>
    <row r="9759" customFormat="false" ht="15.75" hidden="false" customHeight="false" outlineLevel="0" collapsed="false">
      <c r="D9759" s="240" t="n">
        <v>9759</v>
      </c>
    </row>
    <row r="9760" customFormat="false" ht="15.75" hidden="false" customHeight="false" outlineLevel="0" collapsed="false">
      <c r="D9760" s="240" t="n">
        <v>9760</v>
      </c>
    </row>
    <row r="9761" customFormat="false" ht="15.75" hidden="false" customHeight="false" outlineLevel="0" collapsed="false">
      <c r="D9761" s="240" t="n">
        <v>9761</v>
      </c>
    </row>
    <row r="9762" customFormat="false" ht="15.75" hidden="false" customHeight="false" outlineLevel="0" collapsed="false">
      <c r="D9762" s="240" t="n">
        <v>9762</v>
      </c>
    </row>
    <row r="9763" customFormat="false" ht="15.75" hidden="false" customHeight="false" outlineLevel="0" collapsed="false">
      <c r="D9763" s="240" t="n">
        <v>9763</v>
      </c>
    </row>
    <row r="9764" customFormat="false" ht="15.75" hidden="false" customHeight="false" outlineLevel="0" collapsed="false">
      <c r="D9764" s="240" t="n">
        <v>9764</v>
      </c>
    </row>
    <row r="9765" customFormat="false" ht="15.75" hidden="false" customHeight="false" outlineLevel="0" collapsed="false">
      <c r="D9765" s="240" t="n">
        <v>9765</v>
      </c>
    </row>
    <row r="9766" customFormat="false" ht="15.75" hidden="false" customHeight="false" outlineLevel="0" collapsed="false">
      <c r="D9766" s="240" t="n">
        <v>9766</v>
      </c>
    </row>
    <row r="9767" customFormat="false" ht="15.75" hidden="false" customHeight="false" outlineLevel="0" collapsed="false">
      <c r="D9767" s="240" t="n">
        <v>9767</v>
      </c>
    </row>
    <row r="9768" customFormat="false" ht="15.75" hidden="false" customHeight="false" outlineLevel="0" collapsed="false">
      <c r="D9768" s="240" t="n">
        <v>9768</v>
      </c>
    </row>
    <row r="9769" customFormat="false" ht="15.75" hidden="false" customHeight="false" outlineLevel="0" collapsed="false">
      <c r="D9769" s="240" t="n">
        <v>9769</v>
      </c>
    </row>
    <row r="9770" customFormat="false" ht="15.75" hidden="false" customHeight="false" outlineLevel="0" collapsed="false">
      <c r="D9770" s="240" t="n">
        <v>9770</v>
      </c>
    </row>
    <row r="9771" customFormat="false" ht="15.75" hidden="false" customHeight="false" outlineLevel="0" collapsed="false">
      <c r="D9771" s="240" t="n">
        <v>9771</v>
      </c>
    </row>
    <row r="9772" customFormat="false" ht="15.75" hidden="false" customHeight="false" outlineLevel="0" collapsed="false">
      <c r="D9772" s="240" t="n">
        <v>9772</v>
      </c>
    </row>
    <row r="9773" customFormat="false" ht="15.75" hidden="false" customHeight="false" outlineLevel="0" collapsed="false">
      <c r="D9773" s="240" t="n">
        <v>9773</v>
      </c>
    </row>
    <row r="9774" customFormat="false" ht="15.75" hidden="false" customHeight="false" outlineLevel="0" collapsed="false">
      <c r="D9774" s="240" t="n">
        <v>9774</v>
      </c>
    </row>
    <row r="9775" customFormat="false" ht="15.75" hidden="false" customHeight="false" outlineLevel="0" collapsed="false">
      <c r="D9775" s="240" t="n">
        <v>9775</v>
      </c>
    </row>
    <row r="9776" customFormat="false" ht="15.75" hidden="false" customHeight="false" outlineLevel="0" collapsed="false">
      <c r="D9776" s="240" t="n">
        <v>9776</v>
      </c>
    </row>
    <row r="9777" customFormat="false" ht="15.75" hidden="false" customHeight="false" outlineLevel="0" collapsed="false">
      <c r="D9777" s="240" t="n">
        <v>9777</v>
      </c>
    </row>
    <row r="9778" customFormat="false" ht="15.75" hidden="false" customHeight="false" outlineLevel="0" collapsed="false">
      <c r="D9778" s="240" t="n">
        <v>9778</v>
      </c>
    </row>
    <row r="9779" customFormat="false" ht="15.75" hidden="false" customHeight="false" outlineLevel="0" collapsed="false">
      <c r="D9779" s="240" t="n">
        <v>9779</v>
      </c>
    </row>
    <row r="9780" customFormat="false" ht="15.75" hidden="false" customHeight="false" outlineLevel="0" collapsed="false">
      <c r="D9780" s="240" t="n">
        <v>9780</v>
      </c>
    </row>
    <row r="9781" customFormat="false" ht="15.75" hidden="false" customHeight="false" outlineLevel="0" collapsed="false">
      <c r="D9781" s="240" t="n">
        <v>9781</v>
      </c>
    </row>
    <row r="9782" customFormat="false" ht="15.75" hidden="false" customHeight="false" outlineLevel="0" collapsed="false">
      <c r="D9782" s="240" t="n">
        <v>9782</v>
      </c>
    </row>
    <row r="9783" customFormat="false" ht="15.75" hidden="false" customHeight="false" outlineLevel="0" collapsed="false">
      <c r="D9783" s="240" t="n">
        <v>9783</v>
      </c>
    </row>
    <row r="9784" customFormat="false" ht="15.75" hidden="false" customHeight="false" outlineLevel="0" collapsed="false">
      <c r="D9784" s="240" t="n">
        <v>9784</v>
      </c>
    </row>
    <row r="9785" customFormat="false" ht="15.75" hidden="false" customHeight="false" outlineLevel="0" collapsed="false">
      <c r="D9785" s="240" t="n">
        <v>9785</v>
      </c>
    </row>
    <row r="9786" customFormat="false" ht="15.75" hidden="false" customHeight="false" outlineLevel="0" collapsed="false">
      <c r="D9786" s="240" t="n">
        <v>9786</v>
      </c>
    </row>
    <row r="9787" customFormat="false" ht="15.75" hidden="false" customHeight="false" outlineLevel="0" collapsed="false">
      <c r="D9787" s="240" t="n">
        <v>9787</v>
      </c>
    </row>
    <row r="9788" customFormat="false" ht="15.75" hidden="false" customHeight="false" outlineLevel="0" collapsed="false">
      <c r="D9788" s="240" t="n">
        <v>9788</v>
      </c>
    </row>
    <row r="9789" customFormat="false" ht="15.75" hidden="false" customHeight="false" outlineLevel="0" collapsed="false">
      <c r="D9789" s="240" t="n">
        <v>9789</v>
      </c>
    </row>
    <row r="9790" customFormat="false" ht="15.75" hidden="false" customHeight="false" outlineLevel="0" collapsed="false">
      <c r="D9790" s="240" t="n">
        <v>9790</v>
      </c>
    </row>
    <row r="9791" customFormat="false" ht="15.75" hidden="false" customHeight="false" outlineLevel="0" collapsed="false">
      <c r="D9791" s="240" t="n">
        <v>9791</v>
      </c>
    </row>
    <row r="9792" customFormat="false" ht="15.75" hidden="false" customHeight="false" outlineLevel="0" collapsed="false">
      <c r="D9792" s="240" t="n">
        <v>9792</v>
      </c>
    </row>
    <row r="9793" customFormat="false" ht="15.75" hidden="false" customHeight="false" outlineLevel="0" collapsed="false">
      <c r="D9793" s="240" t="n">
        <v>9793</v>
      </c>
    </row>
    <row r="9794" customFormat="false" ht="15.75" hidden="false" customHeight="false" outlineLevel="0" collapsed="false">
      <c r="D9794" s="240" t="n">
        <v>9794</v>
      </c>
    </row>
    <row r="9795" customFormat="false" ht="15.75" hidden="false" customHeight="false" outlineLevel="0" collapsed="false">
      <c r="D9795" s="240" t="n">
        <v>9795</v>
      </c>
    </row>
    <row r="9796" customFormat="false" ht="15.75" hidden="false" customHeight="false" outlineLevel="0" collapsed="false">
      <c r="D9796" s="240" t="n">
        <v>9796</v>
      </c>
    </row>
    <row r="9797" customFormat="false" ht="15.75" hidden="false" customHeight="false" outlineLevel="0" collapsed="false">
      <c r="D9797" s="240" t="n">
        <v>9797</v>
      </c>
    </row>
    <row r="9798" customFormat="false" ht="15.75" hidden="false" customHeight="false" outlineLevel="0" collapsed="false">
      <c r="D9798" s="240" t="n">
        <v>9798</v>
      </c>
    </row>
    <row r="9799" customFormat="false" ht="15.75" hidden="false" customHeight="false" outlineLevel="0" collapsed="false">
      <c r="D9799" s="240" t="n">
        <v>9799</v>
      </c>
    </row>
    <row r="9800" customFormat="false" ht="15.75" hidden="false" customHeight="false" outlineLevel="0" collapsed="false">
      <c r="D9800" s="240" t="n">
        <v>9800</v>
      </c>
    </row>
    <row r="9801" customFormat="false" ht="15.75" hidden="false" customHeight="false" outlineLevel="0" collapsed="false">
      <c r="D9801" s="240" t="n">
        <v>9801</v>
      </c>
    </row>
    <row r="9802" customFormat="false" ht="15.75" hidden="false" customHeight="false" outlineLevel="0" collapsed="false">
      <c r="D9802" s="240" t="n">
        <v>9802</v>
      </c>
    </row>
    <row r="9803" customFormat="false" ht="15.75" hidden="false" customHeight="false" outlineLevel="0" collapsed="false">
      <c r="D9803" s="240" t="n">
        <v>9803</v>
      </c>
    </row>
    <row r="9804" customFormat="false" ht="15.75" hidden="false" customHeight="false" outlineLevel="0" collapsed="false">
      <c r="D9804" s="240" t="n">
        <v>9804</v>
      </c>
    </row>
    <row r="9805" customFormat="false" ht="15.75" hidden="false" customHeight="false" outlineLevel="0" collapsed="false">
      <c r="D9805" s="240" t="n">
        <v>9805</v>
      </c>
    </row>
    <row r="9806" customFormat="false" ht="15.75" hidden="false" customHeight="false" outlineLevel="0" collapsed="false">
      <c r="D9806" s="240" t="n">
        <v>9806</v>
      </c>
    </row>
    <row r="9807" customFormat="false" ht="15.75" hidden="false" customHeight="false" outlineLevel="0" collapsed="false">
      <c r="D9807" s="240" t="n">
        <v>9807</v>
      </c>
    </row>
    <row r="9808" customFormat="false" ht="15.75" hidden="false" customHeight="false" outlineLevel="0" collapsed="false">
      <c r="D9808" s="240" t="n">
        <v>9808</v>
      </c>
    </row>
    <row r="9809" customFormat="false" ht="15.75" hidden="false" customHeight="false" outlineLevel="0" collapsed="false">
      <c r="D9809" s="240" t="n">
        <v>9809</v>
      </c>
    </row>
    <row r="9810" customFormat="false" ht="15.75" hidden="false" customHeight="false" outlineLevel="0" collapsed="false">
      <c r="D9810" s="240" t="n">
        <v>9810</v>
      </c>
    </row>
    <row r="9811" customFormat="false" ht="15.75" hidden="false" customHeight="false" outlineLevel="0" collapsed="false">
      <c r="D9811" s="240" t="n">
        <v>9811</v>
      </c>
    </row>
    <row r="9812" customFormat="false" ht="15.75" hidden="false" customHeight="false" outlineLevel="0" collapsed="false">
      <c r="D9812" s="240" t="n">
        <v>9812</v>
      </c>
    </row>
    <row r="9813" customFormat="false" ht="15.75" hidden="false" customHeight="false" outlineLevel="0" collapsed="false">
      <c r="D9813" s="240" t="n">
        <v>9813</v>
      </c>
    </row>
    <row r="9814" customFormat="false" ht="15.75" hidden="false" customHeight="false" outlineLevel="0" collapsed="false">
      <c r="D9814" s="240" t="n">
        <v>9814</v>
      </c>
    </row>
    <row r="9815" customFormat="false" ht="15.75" hidden="false" customHeight="false" outlineLevel="0" collapsed="false">
      <c r="D9815" s="240" t="n">
        <v>9815</v>
      </c>
    </row>
    <row r="9816" customFormat="false" ht="15.75" hidden="false" customHeight="false" outlineLevel="0" collapsed="false">
      <c r="D9816" s="240" t="n">
        <v>9816</v>
      </c>
    </row>
    <row r="9817" customFormat="false" ht="15.75" hidden="false" customHeight="false" outlineLevel="0" collapsed="false">
      <c r="D9817" s="240" t="n">
        <v>9817</v>
      </c>
    </row>
    <row r="9818" customFormat="false" ht="15.75" hidden="false" customHeight="false" outlineLevel="0" collapsed="false">
      <c r="D9818" s="240" t="n">
        <v>9818</v>
      </c>
    </row>
    <row r="9819" customFormat="false" ht="15.75" hidden="false" customHeight="false" outlineLevel="0" collapsed="false">
      <c r="D9819" s="240" t="n">
        <v>9819</v>
      </c>
    </row>
    <row r="9820" customFormat="false" ht="15.75" hidden="false" customHeight="false" outlineLevel="0" collapsed="false">
      <c r="D9820" s="240" t="n">
        <v>9820</v>
      </c>
    </row>
    <row r="9821" customFormat="false" ht="15.75" hidden="false" customHeight="false" outlineLevel="0" collapsed="false">
      <c r="D9821" s="240" t="n">
        <v>9821</v>
      </c>
    </row>
    <row r="9822" customFormat="false" ht="15.75" hidden="false" customHeight="false" outlineLevel="0" collapsed="false">
      <c r="D9822" s="240" t="n">
        <v>9822</v>
      </c>
    </row>
    <row r="9823" customFormat="false" ht="15.75" hidden="false" customHeight="false" outlineLevel="0" collapsed="false">
      <c r="D9823" s="240" t="n">
        <v>9823</v>
      </c>
    </row>
    <row r="9824" customFormat="false" ht="15.75" hidden="false" customHeight="false" outlineLevel="0" collapsed="false">
      <c r="D9824" s="240" t="n">
        <v>9824</v>
      </c>
    </row>
    <row r="9825" customFormat="false" ht="15.75" hidden="false" customHeight="false" outlineLevel="0" collapsed="false">
      <c r="D9825" s="240" t="n">
        <v>9825</v>
      </c>
    </row>
    <row r="9826" customFormat="false" ht="15.75" hidden="false" customHeight="false" outlineLevel="0" collapsed="false">
      <c r="D9826" s="240" t="n">
        <v>9826</v>
      </c>
    </row>
    <row r="9827" customFormat="false" ht="15.75" hidden="false" customHeight="false" outlineLevel="0" collapsed="false">
      <c r="D9827" s="240" t="n">
        <v>9827</v>
      </c>
    </row>
    <row r="9828" customFormat="false" ht="15.75" hidden="false" customHeight="false" outlineLevel="0" collapsed="false">
      <c r="D9828" s="240" t="n">
        <v>9828</v>
      </c>
    </row>
    <row r="9829" customFormat="false" ht="15.75" hidden="false" customHeight="false" outlineLevel="0" collapsed="false">
      <c r="D9829" s="240" t="n">
        <v>9829</v>
      </c>
    </row>
    <row r="9830" customFormat="false" ht="15.75" hidden="false" customHeight="false" outlineLevel="0" collapsed="false">
      <c r="D9830" s="240" t="n">
        <v>9830</v>
      </c>
    </row>
    <row r="9831" customFormat="false" ht="15.75" hidden="false" customHeight="false" outlineLevel="0" collapsed="false">
      <c r="D9831" s="240" t="n">
        <v>9831</v>
      </c>
    </row>
    <row r="9832" customFormat="false" ht="15.75" hidden="false" customHeight="false" outlineLevel="0" collapsed="false">
      <c r="D9832" s="240" t="n">
        <v>9832</v>
      </c>
    </row>
    <row r="9833" customFormat="false" ht="15.75" hidden="false" customHeight="false" outlineLevel="0" collapsed="false">
      <c r="D9833" s="240" t="n">
        <v>9833</v>
      </c>
    </row>
    <row r="9834" customFormat="false" ht="15.75" hidden="false" customHeight="false" outlineLevel="0" collapsed="false">
      <c r="D9834" s="240" t="n">
        <v>9834</v>
      </c>
    </row>
    <row r="9835" customFormat="false" ht="15.75" hidden="false" customHeight="false" outlineLevel="0" collapsed="false">
      <c r="D9835" s="240" t="n">
        <v>9835</v>
      </c>
    </row>
    <row r="9836" customFormat="false" ht="15.75" hidden="false" customHeight="false" outlineLevel="0" collapsed="false">
      <c r="D9836" s="240" t="n">
        <v>9836</v>
      </c>
    </row>
    <row r="9837" customFormat="false" ht="15.75" hidden="false" customHeight="false" outlineLevel="0" collapsed="false">
      <c r="D9837" s="240" t="n">
        <v>9837</v>
      </c>
    </row>
    <row r="9838" customFormat="false" ht="15.75" hidden="false" customHeight="false" outlineLevel="0" collapsed="false">
      <c r="D9838" s="240" t="n">
        <v>9838</v>
      </c>
    </row>
    <row r="9839" customFormat="false" ht="15.75" hidden="false" customHeight="false" outlineLevel="0" collapsed="false">
      <c r="D9839" s="240" t="n">
        <v>9839</v>
      </c>
    </row>
    <row r="9840" customFormat="false" ht="15.75" hidden="false" customHeight="false" outlineLevel="0" collapsed="false">
      <c r="D9840" s="240" t="n">
        <v>9840</v>
      </c>
    </row>
    <row r="9841" customFormat="false" ht="15.75" hidden="false" customHeight="false" outlineLevel="0" collapsed="false">
      <c r="D9841" s="240" t="n">
        <v>9841</v>
      </c>
    </row>
    <row r="9842" customFormat="false" ht="15.75" hidden="false" customHeight="false" outlineLevel="0" collapsed="false">
      <c r="D9842" s="240" t="n">
        <v>9842</v>
      </c>
    </row>
    <row r="9843" customFormat="false" ht="15.75" hidden="false" customHeight="false" outlineLevel="0" collapsed="false">
      <c r="D9843" s="240" t="n">
        <v>9843</v>
      </c>
    </row>
    <row r="9844" customFormat="false" ht="15.75" hidden="false" customHeight="false" outlineLevel="0" collapsed="false">
      <c r="D9844" s="240" t="n">
        <v>9844</v>
      </c>
    </row>
    <row r="9845" customFormat="false" ht="15.75" hidden="false" customHeight="false" outlineLevel="0" collapsed="false">
      <c r="D9845" s="240" t="n">
        <v>9845</v>
      </c>
    </row>
    <row r="9846" customFormat="false" ht="15.75" hidden="false" customHeight="false" outlineLevel="0" collapsed="false">
      <c r="D9846" s="240" t="n">
        <v>9846</v>
      </c>
    </row>
    <row r="9847" customFormat="false" ht="15.75" hidden="false" customHeight="false" outlineLevel="0" collapsed="false">
      <c r="D9847" s="240" t="n">
        <v>9847</v>
      </c>
    </row>
    <row r="9848" customFormat="false" ht="15.75" hidden="false" customHeight="false" outlineLevel="0" collapsed="false">
      <c r="D9848" s="240" t="n">
        <v>9848</v>
      </c>
    </row>
    <row r="9849" customFormat="false" ht="15.75" hidden="false" customHeight="false" outlineLevel="0" collapsed="false">
      <c r="D9849" s="240" t="n">
        <v>9849</v>
      </c>
    </row>
    <row r="9850" customFormat="false" ht="15.75" hidden="false" customHeight="false" outlineLevel="0" collapsed="false">
      <c r="D9850" s="240" t="n">
        <v>9850</v>
      </c>
    </row>
    <row r="9851" customFormat="false" ht="15.75" hidden="false" customHeight="false" outlineLevel="0" collapsed="false">
      <c r="D9851" s="240" t="n">
        <v>9851</v>
      </c>
    </row>
    <row r="9852" customFormat="false" ht="15.75" hidden="false" customHeight="false" outlineLevel="0" collapsed="false">
      <c r="D9852" s="240" t="n">
        <v>9852</v>
      </c>
    </row>
    <row r="9853" customFormat="false" ht="15.75" hidden="false" customHeight="false" outlineLevel="0" collapsed="false">
      <c r="D9853" s="240" t="n">
        <v>9853</v>
      </c>
    </row>
    <row r="9854" customFormat="false" ht="15.75" hidden="false" customHeight="false" outlineLevel="0" collapsed="false">
      <c r="D9854" s="240" t="n">
        <v>9854</v>
      </c>
    </row>
    <row r="9855" customFormat="false" ht="15.75" hidden="false" customHeight="false" outlineLevel="0" collapsed="false">
      <c r="D9855" s="240" t="n">
        <v>9855</v>
      </c>
    </row>
    <row r="9856" customFormat="false" ht="15.75" hidden="false" customHeight="false" outlineLevel="0" collapsed="false">
      <c r="D9856" s="240" t="n">
        <v>9856</v>
      </c>
    </row>
    <row r="9857" customFormat="false" ht="15.75" hidden="false" customHeight="false" outlineLevel="0" collapsed="false">
      <c r="D9857" s="240" t="n">
        <v>9857</v>
      </c>
    </row>
    <row r="9858" customFormat="false" ht="15.75" hidden="false" customHeight="false" outlineLevel="0" collapsed="false">
      <c r="D9858" s="240" t="n">
        <v>9858</v>
      </c>
    </row>
    <row r="9859" customFormat="false" ht="15.75" hidden="false" customHeight="false" outlineLevel="0" collapsed="false">
      <c r="D9859" s="240" t="n">
        <v>9859</v>
      </c>
    </row>
    <row r="9860" customFormat="false" ht="15.75" hidden="false" customHeight="false" outlineLevel="0" collapsed="false">
      <c r="D9860" s="240" t="n">
        <v>9860</v>
      </c>
    </row>
    <row r="9861" customFormat="false" ht="15.75" hidden="false" customHeight="false" outlineLevel="0" collapsed="false">
      <c r="D9861" s="240" t="n">
        <v>9861</v>
      </c>
    </row>
    <row r="9862" customFormat="false" ht="15.75" hidden="false" customHeight="false" outlineLevel="0" collapsed="false">
      <c r="D9862" s="240" t="n">
        <v>9862</v>
      </c>
    </row>
    <row r="9863" customFormat="false" ht="15.75" hidden="false" customHeight="false" outlineLevel="0" collapsed="false">
      <c r="D9863" s="240" t="n">
        <v>9863</v>
      </c>
    </row>
    <row r="9864" customFormat="false" ht="15.75" hidden="false" customHeight="false" outlineLevel="0" collapsed="false">
      <c r="D9864" s="240" t="n">
        <v>9864</v>
      </c>
    </row>
    <row r="9865" customFormat="false" ht="15.75" hidden="false" customHeight="false" outlineLevel="0" collapsed="false">
      <c r="D9865" s="240" t="n">
        <v>9865</v>
      </c>
    </row>
    <row r="9866" customFormat="false" ht="15.75" hidden="false" customHeight="false" outlineLevel="0" collapsed="false">
      <c r="D9866" s="240" t="n">
        <v>9866</v>
      </c>
    </row>
    <row r="9867" customFormat="false" ht="15.75" hidden="false" customHeight="false" outlineLevel="0" collapsed="false">
      <c r="D9867" s="240" t="n">
        <v>9867</v>
      </c>
    </row>
    <row r="9868" customFormat="false" ht="15.75" hidden="false" customHeight="false" outlineLevel="0" collapsed="false">
      <c r="D9868" s="240" t="n">
        <v>9868</v>
      </c>
    </row>
    <row r="9869" customFormat="false" ht="15.75" hidden="false" customHeight="false" outlineLevel="0" collapsed="false">
      <c r="D9869" s="240" t="n">
        <v>9869</v>
      </c>
    </row>
    <row r="9870" customFormat="false" ht="15.75" hidden="false" customHeight="false" outlineLevel="0" collapsed="false">
      <c r="D9870" s="240" t="n">
        <v>9870</v>
      </c>
    </row>
    <row r="9871" customFormat="false" ht="15.75" hidden="false" customHeight="false" outlineLevel="0" collapsed="false">
      <c r="D9871" s="240" t="n">
        <v>9871</v>
      </c>
    </row>
    <row r="9872" customFormat="false" ht="15.75" hidden="false" customHeight="false" outlineLevel="0" collapsed="false">
      <c r="D9872" s="240" t="n">
        <v>9872</v>
      </c>
    </row>
    <row r="9873" customFormat="false" ht="15.75" hidden="false" customHeight="false" outlineLevel="0" collapsed="false">
      <c r="D9873" s="240" t="n">
        <v>9873</v>
      </c>
    </row>
    <row r="9874" customFormat="false" ht="15.75" hidden="false" customHeight="false" outlineLevel="0" collapsed="false">
      <c r="D9874" s="240" t="n">
        <v>9874</v>
      </c>
    </row>
    <row r="9875" customFormat="false" ht="15.75" hidden="false" customHeight="false" outlineLevel="0" collapsed="false">
      <c r="D9875" s="240" t="n">
        <v>9875</v>
      </c>
    </row>
    <row r="9876" customFormat="false" ht="15.75" hidden="false" customHeight="false" outlineLevel="0" collapsed="false">
      <c r="D9876" s="240" t="n">
        <v>9876</v>
      </c>
    </row>
    <row r="9877" customFormat="false" ht="15.75" hidden="false" customHeight="false" outlineLevel="0" collapsed="false">
      <c r="D9877" s="240" t="n">
        <v>9877</v>
      </c>
    </row>
    <row r="9878" customFormat="false" ht="15.75" hidden="false" customHeight="false" outlineLevel="0" collapsed="false">
      <c r="D9878" s="240" t="n">
        <v>9878</v>
      </c>
    </row>
    <row r="9879" customFormat="false" ht="15.75" hidden="false" customHeight="false" outlineLevel="0" collapsed="false">
      <c r="D9879" s="240" t="n">
        <v>9879</v>
      </c>
    </row>
    <row r="9880" customFormat="false" ht="15.75" hidden="false" customHeight="false" outlineLevel="0" collapsed="false">
      <c r="D9880" s="240" t="n">
        <v>9880</v>
      </c>
    </row>
    <row r="9881" customFormat="false" ht="15.75" hidden="false" customHeight="false" outlineLevel="0" collapsed="false">
      <c r="D9881" s="240" t="n">
        <v>9881</v>
      </c>
    </row>
    <row r="9882" customFormat="false" ht="15.75" hidden="false" customHeight="false" outlineLevel="0" collapsed="false">
      <c r="D9882" s="240" t="n">
        <v>9882</v>
      </c>
    </row>
    <row r="9883" customFormat="false" ht="15.75" hidden="false" customHeight="false" outlineLevel="0" collapsed="false">
      <c r="D9883" s="240" t="n">
        <v>9883</v>
      </c>
    </row>
    <row r="9884" customFormat="false" ht="15.75" hidden="false" customHeight="false" outlineLevel="0" collapsed="false">
      <c r="D9884" s="240" t="n">
        <v>9884</v>
      </c>
    </row>
    <row r="9885" customFormat="false" ht="15.75" hidden="false" customHeight="false" outlineLevel="0" collapsed="false">
      <c r="D9885" s="240" t="n">
        <v>9885</v>
      </c>
    </row>
    <row r="9886" customFormat="false" ht="15.75" hidden="false" customHeight="false" outlineLevel="0" collapsed="false">
      <c r="D9886" s="240" t="n">
        <v>9886</v>
      </c>
    </row>
    <row r="9887" customFormat="false" ht="15.75" hidden="false" customHeight="false" outlineLevel="0" collapsed="false">
      <c r="D9887" s="240" t="n">
        <v>9887</v>
      </c>
    </row>
    <row r="9888" customFormat="false" ht="15.75" hidden="false" customHeight="false" outlineLevel="0" collapsed="false">
      <c r="D9888" s="240" t="n">
        <v>9888</v>
      </c>
    </row>
    <row r="9889" customFormat="false" ht="15.75" hidden="false" customHeight="false" outlineLevel="0" collapsed="false">
      <c r="D9889" s="240" t="n">
        <v>9889</v>
      </c>
    </row>
    <row r="9890" customFormat="false" ht="15.75" hidden="false" customHeight="false" outlineLevel="0" collapsed="false">
      <c r="D9890" s="240" t="n">
        <v>9890</v>
      </c>
    </row>
    <row r="9891" customFormat="false" ht="15.75" hidden="false" customHeight="false" outlineLevel="0" collapsed="false">
      <c r="D9891" s="240" t="n">
        <v>9891</v>
      </c>
    </row>
    <row r="9892" customFormat="false" ht="15.75" hidden="false" customHeight="false" outlineLevel="0" collapsed="false">
      <c r="D9892" s="240" t="n">
        <v>9892</v>
      </c>
    </row>
    <row r="9893" customFormat="false" ht="15.75" hidden="false" customHeight="false" outlineLevel="0" collapsed="false">
      <c r="D9893" s="240" t="n">
        <v>9893</v>
      </c>
    </row>
    <row r="9894" customFormat="false" ht="15.75" hidden="false" customHeight="false" outlineLevel="0" collapsed="false">
      <c r="D9894" s="240" t="n">
        <v>9894</v>
      </c>
    </row>
    <row r="9895" customFormat="false" ht="15.75" hidden="false" customHeight="false" outlineLevel="0" collapsed="false">
      <c r="D9895" s="240" t="n">
        <v>9895</v>
      </c>
    </row>
    <row r="9896" customFormat="false" ht="15.75" hidden="false" customHeight="false" outlineLevel="0" collapsed="false">
      <c r="D9896" s="240" t="n">
        <v>9896</v>
      </c>
    </row>
    <row r="9897" customFormat="false" ht="15.75" hidden="false" customHeight="false" outlineLevel="0" collapsed="false">
      <c r="D9897" s="240" t="n">
        <v>9897</v>
      </c>
    </row>
    <row r="9898" customFormat="false" ht="15.75" hidden="false" customHeight="false" outlineLevel="0" collapsed="false">
      <c r="D9898" s="240" t="n">
        <v>9898</v>
      </c>
    </row>
    <row r="9899" customFormat="false" ht="15.75" hidden="false" customHeight="false" outlineLevel="0" collapsed="false">
      <c r="D9899" s="240" t="n">
        <v>9899</v>
      </c>
    </row>
    <row r="9900" customFormat="false" ht="15.75" hidden="false" customHeight="false" outlineLevel="0" collapsed="false">
      <c r="D9900" s="240" t="n">
        <v>9900</v>
      </c>
    </row>
    <row r="9901" customFormat="false" ht="15.75" hidden="false" customHeight="false" outlineLevel="0" collapsed="false">
      <c r="D9901" s="240" t="n">
        <v>9901</v>
      </c>
    </row>
    <row r="9902" customFormat="false" ht="15.75" hidden="false" customHeight="false" outlineLevel="0" collapsed="false">
      <c r="D9902" s="240" t="n">
        <v>9902</v>
      </c>
    </row>
    <row r="9903" customFormat="false" ht="15.75" hidden="false" customHeight="false" outlineLevel="0" collapsed="false">
      <c r="D9903" s="240" t="n">
        <v>9903</v>
      </c>
    </row>
    <row r="9904" customFormat="false" ht="15.75" hidden="false" customHeight="false" outlineLevel="0" collapsed="false">
      <c r="D9904" s="240" t="n">
        <v>9904</v>
      </c>
    </row>
    <row r="9905" customFormat="false" ht="15.75" hidden="false" customHeight="false" outlineLevel="0" collapsed="false">
      <c r="D9905" s="240" t="n">
        <v>9905</v>
      </c>
    </row>
    <row r="9906" customFormat="false" ht="15.75" hidden="false" customHeight="false" outlineLevel="0" collapsed="false">
      <c r="D9906" s="240" t="n">
        <v>9906</v>
      </c>
    </row>
    <row r="9907" customFormat="false" ht="15.75" hidden="false" customHeight="false" outlineLevel="0" collapsed="false">
      <c r="D9907" s="240" t="n">
        <v>9907</v>
      </c>
    </row>
    <row r="9908" customFormat="false" ht="15.75" hidden="false" customHeight="false" outlineLevel="0" collapsed="false">
      <c r="D9908" s="240" t="n">
        <v>9908</v>
      </c>
    </row>
    <row r="9909" customFormat="false" ht="15.75" hidden="false" customHeight="false" outlineLevel="0" collapsed="false">
      <c r="D9909" s="240" t="n">
        <v>9909</v>
      </c>
    </row>
    <row r="9910" customFormat="false" ht="15.75" hidden="false" customHeight="false" outlineLevel="0" collapsed="false">
      <c r="D9910" s="240" t="n">
        <v>9910</v>
      </c>
    </row>
    <row r="9911" customFormat="false" ht="15.75" hidden="false" customHeight="false" outlineLevel="0" collapsed="false">
      <c r="D9911" s="240" t="n">
        <v>9911</v>
      </c>
    </row>
    <row r="9912" customFormat="false" ht="15.75" hidden="false" customHeight="false" outlineLevel="0" collapsed="false">
      <c r="D9912" s="240" t="n">
        <v>9912</v>
      </c>
    </row>
    <row r="9913" customFormat="false" ht="15.75" hidden="false" customHeight="false" outlineLevel="0" collapsed="false">
      <c r="D9913" s="240" t="n">
        <v>9913</v>
      </c>
    </row>
    <row r="9914" customFormat="false" ht="15.75" hidden="false" customHeight="false" outlineLevel="0" collapsed="false">
      <c r="D9914" s="240" t="n">
        <v>9914</v>
      </c>
    </row>
    <row r="9915" customFormat="false" ht="15.75" hidden="false" customHeight="false" outlineLevel="0" collapsed="false">
      <c r="D9915" s="240" t="n">
        <v>9915</v>
      </c>
    </row>
    <row r="9916" customFormat="false" ht="15.75" hidden="false" customHeight="false" outlineLevel="0" collapsed="false">
      <c r="D9916" s="240" t="n">
        <v>9916</v>
      </c>
    </row>
    <row r="9917" customFormat="false" ht="15.75" hidden="false" customHeight="false" outlineLevel="0" collapsed="false">
      <c r="D9917" s="240" t="n">
        <v>9917</v>
      </c>
    </row>
    <row r="9918" customFormat="false" ht="15.75" hidden="false" customHeight="false" outlineLevel="0" collapsed="false">
      <c r="D9918" s="240" t="n">
        <v>9918</v>
      </c>
    </row>
    <row r="9919" customFormat="false" ht="15.75" hidden="false" customHeight="false" outlineLevel="0" collapsed="false">
      <c r="D9919" s="240" t="n">
        <v>9919</v>
      </c>
    </row>
    <row r="9920" customFormat="false" ht="15.75" hidden="false" customHeight="false" outlineLevel="0" collapsed="false">
      <c r="D9920" s="240" t="n">
        <v>9920</v>
      </c>
    </row>
    <row r="9921" customFormat="false" ht="15.75" hidden="false" customHeight="false" outlineLevel="0" collapsed="false">
      <c r="D9921" s="240" t="n">
        <v>9921</v>
      </c>
    </row>
    <row r="9922" customFormat="false" ht="15.75" hidden="false" customHeight="false" outlineLevel="0" collapsed="false">
      <c r="D9922" s="240" t="n">
        <v>9922</v>
      </c>
    </row>
    <row r="9923" customFormat="false" ht="15.75" hidden="false" customHeight="false" outlineLevel="0" collapsed="false">
      <c r="D9923" s="240" t="n">
        <v>9923</v>
      </c>
    </row>
    <row r="9924" customFormat="false" ht="15.75" hidden="false" customHeight="false" outlineLevel="0" collapsed="false">
      <c r="D9924" s="240" t="n">
        <v>9924</v>
      </c>
    </row>
    <row r="9925" customFormat="false" ht="15.75" hidden="false" customHeight="false" outlineLevel="0" collapsed="false">
      <c r="D9925" s="240" t="n">
        <v>9925</v>
      </c>
    </row>
    <row r="9926" customFormat="false" ht="15.75" hidden="false" customHeight="false" outlineLevel="0" collapsed="false">
      <c r="D9926" s="240" t="n">
        <v>9926</v>
      </c>
    </row>
    <row r="9927" customFormat="false" ht="15.75" hidden="false" customHeight="false" outlineLevel="0" collapsed="false">
      <c r="D9927" s="240" t="n">
        <v>9927</v>
      </c>
    </row>
    <row r="9928" customFormat="false" ht="15.75" hidden="false" customHeight="false" outlineLevel="0" collapsed="false">
      <c r="D9928" s="240" t="n">
        <v>9928</v>
      </c>
    </row>
    <row r="9929" customFormat="false" ht="15.75" hidden="false" customHeight="false" outlineLevel="0" collapsed="false">
      <c r="D9929" s="240" t="n">
        <v>9929</v>
      </c>
    </row>
    <row r="9930" customFormat="false" ht="15.75" hidden="false" customHeight="false" outlineLevel="0" collapsed="false">
      <c r="D9930" s="240" t="n">
        <v>9930</v>
      </c>
    </row>
    <row r="9931" customFormat="false" ht="15.75" hidden="false" customHeight="false" outlineLevel="0" collapsed="false">
      <c r="D9931" s="240" t="n">
        <v>9931</v>
      </c>
    </row>
    <row r="9932" customFormat="false" ht="15.75" hidden="false" customHeight="false" outlineLevel="0" collapsed="false">
      <c r="D9932" s="240" t="n">
        <v>9932</v>
      </c>
    </row>
    <row r="9933" customFormat="false" ht="15.75" hidden="false" customHeight="false" outlineLevel="0" collapsed="false">
      <c r="D9933" s="240" t="n">
        <v>9933</v>
      </c>
    </row>
    <row r="9934" customFormat="false" ht="15.75" hidden="false" customHeight="false" outlineLevel="0" collapsed="false">
      <c r="D9934" s="240" t="n">
        <v>9934</v>
      </c>
    </row>
    <row r="9935" customFormat="false" ht="15.75" hidden="false" customHeight="false" outlineLevel="0" collapsed="false">
      <c r="D9935" s="240" t="n">
        <v>9935</v>
      </c>
    </row>
    <row r="9936" customFormat="false" ht="15.75" hidden="false" customHeight="false" outlineLevel="0" collapsed="false">
      <c r="D9936" s="240" t="n">
        <v>9936</v>
      </c>
    </row>
    <row r="9937" customFormat="false" ht="15.75" hidden="false" customHeight="false" outlineLevel="0" collapsed="false">
      <c r="D9937" s="240" t="n">
        <v>9937</v>
      </c>
    </row>
    <row r="9938" customFormat="false" ht="15.75" hidden="false" customHeight="false" outlineLevel="0" collapsed="false">
      <c r="D9938" s="240" t="n">
        <v>9938</v>
      </c>
    </row>
    <row r="9939" customFormat="false" ht="15.75" hidden="false" customHeight="false" outlineLevel="0" collapsed="false">
      <c r="D9939" s="240" t="n">
        <v>9939</v>
      </c>
    </row>
    <row r="9940" customFormat="false" ht="15.75" hidden="false" customHeight="false" outlineLevel="0" collapsed="false">
      <c r="D9940" s="240" t="n">
        <v>9940</v>
      </c>
    </row>
    <row r="9941" customFormat="false" ht="15.75" hidden="false" customHeight="false" outlineLevel="0" collapsed="false">
      <c r="D9941" s="240" t="n">
        <v>9941</v>
      </c>
    </row>
    <row r="9942" customFormat="false" ht="15.75" hidden="false" customHeight="false" outlineLevel="0" collapsed="false">
      <c r="D9942" s="240" t="n">
        <v>9942</v>
      </c>
    </row>
    <row r="9943" customFormat="false" ht="15.75" hidden="false" customHeight="false" outlineLevel="0" collapsed="false">
      <c r="D9943" s="240" t="n">
        <v>9943</v>
      </c>
    </row>
    <row r="9944" customFormat="false" ht="15.75" hidden="false" customHeight="false" outlineLevel="0" collapsed="false">
      <c r="D9944" s="240" t="n">
        <v>9944</v>
      </c>
    </row>
    <row r="9945" customFormat="false" ht="15.75" hidden="false" customHeight="false" outlineLevel="0" collapsed="false">
      <c r="D9945" s="240" t="n">
        <v>9945</v>
      </c>
    </row>
    <row r="9946" customFormat="false" ht="15.75" hidden="false" customHeight="false" outlineLevel="0" collapsed="false">
      <c r="D9946" s="240" t="n">
        <v>9946</v>
      </c>
    </row>
    <row r="9947" customFormat="false" ht="15.75" hidden="false" customHeight="false" outlineLevel="0" collapsed="false">
      <c r="D9947" s="240" t="n">
        <v>9947</v>
      </c>
    </row>
    <row r="9948" customFormat="false" ht="15.75" hidden="false" customHeight="false" outlineLevel="0" collapsed="false">
      <c r="D9948" s="240" t="n">
        <v>9948</v>
      </c>
    </row>
    <row r="9949" customFormat="false" ht="15.75" hidden="false" customHeight="false" outlineLevel="0" collapsed="false">
      <c r="D9949" s="240" t="n">
        <v>9949</v>
      </c>
    </row>
    <row r="9950" customFormat="false" ht="15.75" hidden="false" customHeight="false" outlineLevel="0" collapsed="false">
      <c r="D9950" s="240" t="n">
        <v>9950</v>
      </c>
    </row>
    <row r="9951" customFormat="false" ht="15.75" hidden="false" customHeight="false" outlineLevel="0" collapsed="false">
      <c r="D9951" s="240" t="n">
        <v>9951</v>
      </c>
    </row>
    <row r="9952" customFormat="false" ht="15.75" hidden="false" customHeight="false" outlineLevel="0" collapsed="false">
      <c r="D9952" s="240" t="n">
        <v>9952</v>
      </c>
    </row>
    <row r="9953" customFormat="false" ht="15.75" hidden="false" customHeight="false" outlineLevel="0" collapsed="false">
      <c r="D9953" s="240" t="n">
        <v>9953</v>
      </c>
    </row>
    <row r="9954" customFormat="false" ht="15.75" hidden="false" customHeight="false" outlineLevel="0" collapsed="false">
      <c r="D9954" s="240" t="n">
        <v>9954</v>
      </c>
    </row>
    <row r="9955" customFormat="false" ht="15.75" hidden="false" customHeight="false" outlineLevel="0" collapsed="false">
      <c r="D9955" s="240" t="n">
        <v>9955</v>
      </c>
    </row>
    <row r="9956" customFormat="false" ht="15.75" hidden="false" customHeight="false" outlineLevel="0" collapsed="false">
      <c r="D9956" s="240" t="n">
        <v>9956</v>
      </c>
    </row>
    <row r="9957" customFormat="false" ht="15.75" hidden="false" customHeight="false" outlineLevel="0" collapsed="false">
      <c r="D9957" s="240" t="n">
        <v>9957</v>
      </c>
    </row>
    <row r="9958" customFormat="false" ht="15.75" hidden="false" customHeight="false" outlineLevel="0" collapsed="false">
      <c r="D9958" s="240" t="n">
        <v>9958</v>
      </c>
    </row>
    <row r="9959" customFormat="false" ht="15.75" hidden="false" customHeight="false" outlineLevel="0" collapsed="false">
      <c r="D9959" s="240" t="n">
        <v>9959</v>
      </c>
    </row>
    <row r="9960" customFormat="false" ht="15.75" hidden="false" customHeight="false" outlineLevel="0" collapsed="false">
      <c r="D9960" s="240" t="n">
        <v>9960</v>
      </c>
    </row>
    <row r="9961" customFormat="false" ht="15.75" hidden="false" customHeight="false" outlineLevel="0" collapsed="false">
      <c r="D9961" s="240" t="n">
        <v>9961</v>
      </c>
    </row>
    <row r="9962" customFormat="false" ht="15.75" hidden="false" customHeight="false" outlineLevel="0" collapsed="false">
      <c r="D9962" s="240" t="n">
        <v>9962</v>
      </c>
    </row>
    <row r="9963" customFormat="false" ht="15.75" hidden="false" customHeight="false" outlineLevel="0" collapsed="false">
      <c r="D9963" s="240" t="n">
        <v>9963</v>
      </c>
    </row>
    <row r="9964" customFormat="false" ht="15.75" hidden="false" customHeight="false" outlineLevel="0" collapsed="false">
      <c r="D9964" s="240" t="n">
        <v>9964</v>
      </c>
    </row>
    <row r="9965" customFormat="false" ht="15.75" hidden="false" customHeight="false" outlineLevel="0" collapsed="false">
      <c r="D9965" s="240" t="n">
        <v>9965</v>
      </c>
    </row>
    <row r="9966" customFormat="false" ht="15.75" hidden="false" customHeight="false" outlineLevel="0" collapsed="false">
      <c r="D9966" s="240" t="n">
        <v>9966</v>
      </c>
    </row>
    <row r="9967" customFormat="false" ht="15.75" hidden="false" customHeight="false" outlineLevel="0" collapsed="false">
      <c r="D9967" s="240" t="n">
        <v>9967</v>
      </c>
    </row>
    <row r="9968" customFormat="false" ht="15.75" hidden="false" customHeight="false" outlineLevel="0" collapsed="false">
      <c r="D9968" s="240" t="n">
        <v>9968</v>
      </c>
    </row>
    <row r="9969" customFormat="false" ht="15.75" hidden="false" customHeight="false" outlineLevel="0" collapsed="false">
      <c r="D9969" s="240" t="n">
        <v>9969</v>
      </c>
    </row>
    <row r="9970" customFormat="false" ht="15.75" hidden="false" customHeight="false" outlineLevel="0" collapsed="false">
      <c r="D9970" s="240" t="n">
        <v>9970</v>
      </c>
    </row>
    <row r="9971" customFormat="false" ht="15.75" hidden="false" customHeight="false" outlineLevel="0" collapsed="false">
      <c r="D9971" s="240" t="n">
        <v>9971</v>
      </c>
    </row>
    <row r="9972" customFormat="false" ht="15.75" hidden="false" customHeight="false" outlineLevel="0" collapsed="false">
      <c r="D9972" s="240" t="n">
        <v>9972</v>
      </c>
    </row>
    <row r="9973" customFormat="false" ht="15.75" hidden="false" customHeight="false" outlineLevel="0" collapsed="false">
      <c r="D9973" s="240" t="n">
        <v>9973</v>
      </c>
    </row>
    <row r="9974" customFormat="false" ht="15.75" hidden="false" customHeight="false" outlineLevel="0" collapsed="false">
      <c r="D9974" s="240" t="n">
        <v>9974</v>
      </c>
    </row>
    <row r="9975" customFormat="false" ht="15.75" hidden="false" customHeight="false" outlineLevel="0" collapsed="false">
      <c r="D9975" s="240" t="n">
        <v>9975</v>
      </c>
    </row>
    <row r="9976" customFormat="false" ht="15.75" hidden="false" customHeight="false" outlineLevel="0" collapsed="false">
      <c r="D9976" s="240" t="n">
        <v>9976</v>
      </c>
    </row>
    <row r="9977" customFormat="false" ht="15.75" hidden="false" customHeight="false" outlineLevel="0" collapsed="false">
      <c r="D9977" s="240" t="n">
        <v>9977</v>
      </c>
    </row>
    <row r="9978" customFormat="false" ht="15.75" hidden="false" customHeight="false" outlineLevel="0" collapsed="false">
      <c r="D9978" s="240" t="n">
        <v>9978</v>
      </c>
    </row>
    <row r="9979" customFormat="false" ht="15.75" hidden="false" customHeight="false" outlineLevel="0" collapsed="false">
      <c r="D9979" s="240" t="n">
        <v>9979</v>
      </c>
    </row>
    <row r="9980" customFormat="false" ht="15.75" hidden="false" customHeight="false" outlineLevel="0" collapsed="false">
      <c r="D9980" s="240" t="n">
        <v>9980</v>
      </c>
    </row>
    <row r="9981" customFormat="false" ht="15.75" hidden="false" customHeight="false" outlineLevel="0" collapsed="false">
      <c r="D9981" s="240" t="n">
        <v>9981</v>
      </c>
    </row>
    <row r="9982" customFormat="false" ht="15.75" hidden="false" customHeight="false" outlineLevel="0" collapsed="false">
      <c r="D9982" s="240" t="n">
        <v>9982</v>
      </c>
    </row>
    <row r="9983" customFormat="false" ht="15.75" hidden="false" customHeight="false" outlineLevel="0" collapsed="false">
      <c r="D9983" s="240" t="n">
        <v>9983</v>
      </c>
    </row>
    <row r="9984" customFormat="false" ht="15.75" hidden="false" customHeight="false" outlineLevel="0" collapsed="false">
      <c r="D9984" s="240" t="n">
        <v>9984</v>
      </c>
    </row>
    <row r="9985" customFormat="false" ht="15.75" hidden="false" customHeight="false" outlineLevel="0" collapsed="false">
      <c r="D9985" s="240" t="n">
        <v>9985</v>
      </c>
    </row>
    <row r="9986" customFormat="false" ht="15.75" hidden="false" customHeight="false" outlineLevel="0" collapsed="false">
      <c r="D9986" s="240" t="n">
        <v>9986</v>
      </c>
    </row>
    <row r="9987" customFormat="false" ht="15.75" hidden="false" customHeight="false" outlineLevel="0" collapsed="false">
      <c r="D9987" s="240" t="n">
        <v>9987</v>
      </c>
    </row>
    <row r="9988" customFormat="false" ht="15.75" hidden="false" customHeight="false" outlineLevel="0" collapsed="false">
      <c r="D9988" s="240" t="n">
        <v>9988</v>
      </c>
    </row>
    <row r="9989" customFormat="false" ht="15.75" hidden="false" customHeight="false" outlineLevel="0" collapsed="false">
      <c r="D9989" s="240" t="n">
        <v>9989</v>
      </c>
    </row>
    <row r="9990" customFormat="false" ht="15.75" hidden="false" customHeight="false" outlineLevel="0" collapsed="false">
      <c r="D9990" s="240" t="n">
        <v>9990</v>
      </c>
    </row>
    <row r="9991" customFormat="false" ht="15.75" hidden="false" customHeight="false" outlineLevel="0" collapsed="false">
      <c r="D9991" s="240" t="n">
        <v>9991</v>
      </c>
    </row>
    <row r="9992" customFormat="false" ht="15.75" hidden="false" customHeight="false" outlineLevel="0" collapsed="false">
      <c r="D9992" s="240" t="n">
        <v>9992</v>
      </c>
    </row>
    <row r="9993" customFormat="false" ht="15.75" hidden="false" customHeight="false" outlineLevel="0" collapsed="false">
      <c r="D9993" s="240" t="n">
        <v>9993</v>
      </c>
    </row>
    <row r="9994" customFormat="false" ht="15.75" hidden="false" customHeight="false" outlineLevel="0" collapsed="false">
      <c r="D9994" s="240" t="n">
        <v>9994</v>
      </c>
    </row>
    <row r="9995" customFormat="false" ht="15.75" hidden="false" customHeight="false" outlineLevel="0" collapsed="false">
      <c r="D9995" s="240" t="n">
        <v>9995</v>
      </c>
    </row>
    <row r="9996" customFormat="false" ht="15.75" hidden="false" customHeight="false" outlineLevel="0" collapsed="false">
      <c r="D9996" s="240" t="n">
        <v>9996</v>
      </c>
    </row>
    <row r="9997" customFormat="false" ht="15.75" hidden="false" customHeight="false" outlineLevel="0" collapsed="false">
      <c r="D9997" s="240" t="n">
        <v>9997</v>
      </c>
    </row>
    <row r="9998" customFormat="false" ht="15.75" hidden="false" customHeight="false" outlineLevel="0" collapsed="false">
      <c r="D9998" s="240" t="n">
        <v>9998</v>
      </c>
    </row>
    <row r="9999" customFormat="false" ht="15.75" hidden="false" customHeight="false" outlineLevel="0" collapsed="false">
      <c r="D9999" s="240" t="n">
        <v>9999</v>
      </c>
    </row>
    <row r="10000" customFormat="false" ht="15.75" hidden="false" customHeight="false" outlineLevel="0" collapsed="false">
      <c r="D10000" s="240" t="n">
        <v>10000</v>
      </c>
    </row>
    <row r="10001" customFormat="false" ht="15.75" hidden="false" customHeight="false" outlineLevel="0" collapsed="false">
      <c r="D10001" s="240" t="n">
        <v>10001</v>
      </c>
    </row>
    <row r="10002" customFormat="false" ht="15.75" hidden="false" customHeight="false" outlineLevel="0" collapsed="false">
      <c r="D10002" s="240" t="n">
        <v>10002</v>
      </c>
    </row>
    <row r="10003" customFormat="false" ht="15.75" hidden="false" customHeight="false" outlineLevel="0" collapsed="false">
      <c r="D10003" s="240" t="n">
        <v>10003</v>
      </c>
    </row>
    <row r="10004" customFormat="false" ht="15.75" hidden="false" customHeight="false" outlineLevel="0" collapsed="false">
      <c r="D10004" s="240" t="n">
        <v>10004</v>
      </c>
    </row>
    <row r="10005" customFormat="false" ht="15.75" hidden="false" customHeight="false" outlineLevel="0" collapsed="false">
      <c r="D10005" s="240" t="n">
        <v>10005</v>
      </c>
    </row>
    <row r="10006" customFormat="false" ht="15.75" hidden="false" customHeight="false" outlineLevel="0" collapsed="false">
      <c r="D10006" s="240" t="n">
        <v>10006</v>
      </c>
    </row>
    <row r="10007" customFormat="false" ht="15.75" hidden="false" customHeight="false" outlineLevel="0" collapsed="false">
      <c r="D10007" s="240" t="n">
        <v>10007</v>
      </c>
    </row>
    <row r="10008" customFormat="false" ht="15.75" hidden="false" customHeight="false" outlineLevel="0" collapsed="false">
      <c r="D10008" s="240" t="n">
        <v>10008</v>
      </c>
    </row>
    <row r="10009" customFormat="false" ht="15.75" hidden="false" customHeight="false" outlineLevel="0" collapsed="false">
      <c r="D10009" s="240" t="n">
        <v>10009</v>
      </c>
    </row>
    <row r="10010" customFormat="false" ht="15.75" hidden="false" customHeight="false" outlineLevel="0" collapsed="false">
      <c r="D10010" s="240" t="n">
        <v>10010</v>
      </c>
    </row>
    <row r="10011" customFormat="false" ht="15.75" hidden="false" customHeight="false" outlineLevel="0" collapsed="false">
      <c r="D10011" s="240" t="n">
        <v>10011</v>
      </c>
    </row>
    <row r="10012" customFormat="false" ht="15.75" hidden="false" customHeight="false" outlineLevel="0" collapsed="false">
      <c r="D10012" s="240" t="n">
        <v>10012</v>
      </c>
    </row>
    <row r="10013" customFormat="false" ht="15.75" hidden="false" customHeight="false" outlineLevel="0" collapsed="false">
      <c r="D10013" s="240" t="n">
        <v>10013</v>
      </c>
    </row>
    <row r="10014" customFormat="false" ht="15.75" hidden="false" customHeight="false" outlineLevel="0" collapsed="false">
      <c r="D10014" s="240" t="n">
        <v>10014</v>
      </c>
    </row>
    <row r="10015" customFormat="false" ht="15.75" hidden="false" customHeight="false" outlineLevel="0" collapsed="false">
      <c r="D10015" s="240" t="n">
        <v>10015</v>
      </c>
    </row>
    <row r="10016" customFormat="false" ht="15.75" hidden="false" customHeight="false" outlineLevel="0" collapsed="false">
      <c r="D10016" s="240" t="n">
        <v>10016</v>
      </c>
    </row>
    <row r="10017" customFormat="false" ht="15.75" hidden="false" customHeight="false" outlineLevel="0" collapsed="false">
      <c r="D10017" s="240" t="n">
        <v>10017</v>
      </c>
    </row>
    <row r="10018" customFormat="false" ht="15.75" hidden="false" customHeight="false" outlineLevel="0" collapsed="false">
      <c r="D10018" s="240" t="n">
        <v>10018</v>
      </c>
    </row>
    <row r="10019" customFormat="false" ht="15.75" hidden="false" customHeight="false" outlineLevel="0" collapsed="false">
      <c r="D10019" s="240" t="n">
        <v>10019</v>
      </c>
    </row>
    <row r="10020" customFormat="false" ht="15.75" hidden="false" customHeight="false" outlineLevel="0" collapsed="false">
      <c r="D10020" s="240" t="n">
        <v>10020</v>
      </c>
    </row>
    <row r="10021" customFormat="false" ht="15.75" hidden="false" customHeight="false" outlineLevel="0" collapsed="false">
      <c r="D10021" s="240" t="n">
        <v>10021</v>
      </c>
    </row>
    <row r="10022" customFormat="false" ht="15.75" hidden="false" customHeight="false" outlineLevel="0" collapsed="false">
      <c r="D10022" s="240" t="n">
        <v>10022</v>
      </c>
    </row>
    <row r="10023" customFormat="false" ht="15.75" hidden="false" customHeight="false" outlineLevel="0" collapsed="false">
      <c r="D10023" s="240" t="n">
        <v>10023</v>
      </c>
    </row>
    <row r="10024" customFormat="false" ht="15.75" hidden="false" customHeight="false" outlineLevel="0" collapsed="false">
      <c r="D10024" s="240" t="n">
        <v>10024</v>
      </c>
    </row>
    <row r="10025" customFormat="false" ht="15.75" hidden="false" customHeight="false" outlineLevel="0" collapsed="false">
      <c r="D10025" s="240" t="n">
        <v>10025</v>
      </c>
    </row>
    <row r="10026" customFormat="false" ht="15.75" hidden="false" customHeight="false" outlineLevel="0" collapsed="false">
      <c r="D10026" s="240" t="n">
        <v>10026</v>
      </c>
    </row>
    <row r="10027" customFormat="false" ht="15.75" hidden="false" customHeight="false" outlineLevel="0" collapsed="false">
      <c r="D10027" s="240" t="n">
        <v>10027</v>
      </c>
    </row>
    <row r="10028" customFormat="false" ht="15.75" hidden="false" customHeight="false" outlineLevel="0" collapsed="false">
      <c r="D10028" s="240" t="n">
        <v>10028</v>
      </c>
    </row>
    <row r="10029" customFormat="false" ht="15.75" hidden="false" customHeight="false" outlineLevel="0" collapsed="false">
      <c r="D10029" s="240" t="n">
        <v>10029</v>
      </c>
    </row>
    <row r="10030" customFormat="false" ht="15.75" hidden="false" customHeight="false" outlineLevel="0" collapsed="false">
      <c r="D10030" s="240" t="n">
        <v>10030</v>
      </c>
    </row>
    <row r="10031" customFormat="false" ht="15.75" hidden="false" customHeight="false" outlineLevel="0" collapsed="false">
      <c r="D10031" s="240" t="n">
        <v>10031</v>
      </c>
    </row>
    <row r="10032" customFormat="false" ht="15.75" hidden="false" customHeight="false" outlineLevel="0" collapsed="false">
      <c r="D10032" s="240" t="n">
        <v>10032</v>
      </c>
    </row>
    <row r="10033" customFormat="false" ht="15.75" hidden="false" customHeight="false" outlineLevel="0" collapsed="false">
      <c r="D10033" s="240" t="n">
        <v>10033</v>
      </c>
    </row>
    <row r="10034" customFormat="false" ht="15.75" hidden="false" customHeight="false" outlineLevel="0" collapsed="false">
      <c r="D10034" s="240" t="n">
        <v>10034</v>
      </c>
    </row>
    <row r="10035" customFormat="false" ht="15.75" hidden="false" customHeight="false" outlineLevel="0" collapsed="false">
      <c r="D10035" s="240" t="n">
        <v>10035</v>
      </c>
    </row>
    <row r="10036" customFormat="false" ht="15.75" hidden="false" customHeight="false" outlineLevel="0" collapsed="false">
      <c r="D10036" s="240" t="n">
        <v>10036</v>
      </c>
    </row>
    <row r="10037" customFormat="false" ht="15.75" hidden="false" customHeight="false" outlineLevel="0" collapsed="false">
      <c r="D10037" s="240" t="n">
        <v>10037</v>
      </c>
    </row>
    <row r="10038" customFormat="false" ht="15.75" hidden="false" customHeight="false" outlineLevel="0" collapsed="false">
      <c r="D10038" s="240" t="n">
        <v>10038</v>
      </c>
    </row>
    <row r="10039" customFormat="false" ht="15.75" hidden="false" customHeight="false" outlineLevel="0" collapsed="false">
      <c r="D10039" s="240" t="n">
        <v>10039</v>
      </c>
    </row>
    <row r="10040" customFormat="false" ht="15.75" hidden="false" customHeight="false" outlineLevel="0" collapsed="false">
      <c r="D10040" s="240" t="n">
        <v>10040</v>
      </c>
    </row>
    <row r="10041" customFormat="false" ht="15.75" hidden="false" customHeight="false" outlineLevel="0" collapsed="false">
      <c r="D10041" s="240" t="n">
        <v>10041</v>
      </c>
    </row>
    <row r="10042" customFormat="false" ht="15.75" hidden="false" customHeight="false" outlineLevel="0" collapsed="false">
      <c r="D10042" s="240" t="n">
        <v>10042</v>
      </c>
    </row>
    <row r="10043" customFormat="false" ht="15.75" hidden="false" customHeight="false" outlineLevel="0" collapsed="false">
      <c r="D10043" s="240" t="n">
        <v>10043</v>
      </c>
    </row>
    <row r="10044" customFormat="false" ht="15.75" hidden="false" customHeight="false" outlineLevel="0" collapsed="false">
      <c r="D10044" s="240" t="n">
        <v>10044</v>
      </c>
    </row>
    <row r="10045" customFormat="false" ht="15.75" hidden="false" customHeight="false" outlineLevel="0" collapsed="false">
      <c r="D10045" s="240" t="n">
        <v>10045</v>
      </c>
    </row>
    <row r="10046" customFormat="false" ht="15.75" hidden="false" customHeight="false" outlineLevel="0" collapsed="false">
      <c r="D10046" s="240" t="n">
        <v>10046</v>
      </c>
    </row>
    <row r="10047" customFormat="false" ht="15.75" hidden="false" customHeight="false" outlineLevel="0" collapsed="false">
      <c r="D10047" s="240" t="n">
        <v>10047</v>
      </c>
    </row>
    <row r="10048" customFormat="false" ht="15.75" hidden="false" customHeight="false" outlineLevel="0" collapsed="false">
      <c r="D10048" s="240" t="n">
        <v>10048</v>
      </c>
    </row>
    <row r="10049" customFormat="false" ht="15.75" hidden="false" customHeight="false" outlineLevel="0" collapsed="false">
      <c r="D10049" s="240" t="n">
        <v>10049</v>
      </c>
    </row>
    <row r="10050" customFormat="false" ht="15.75" hidden="false" customHeight="false" outlineLevel="0" collapsed="false">
      <c r="D10050" s="240" t="n">
        <v>10050</v>
      </c>
    </row>
    <row r="10051" customFormat="false" ht="15.75" hidden="false" customHeight="false" outlineLevel="0" collapsed="false">
      <c r="D10051" s="240" t="n">
        <v>10051</v>
      </c>
    </row>
    <row r="10052" customFormat="false" ht="15.75" hidden="false" customHeight="false" outlineLevel="0" collapsed="false">
      <c r="D10052" s="240" t="n">
        <v>10052</v>
      </c>
    </row>
    <row r="10053" customFormat="false" ht="15.75" hidden="false" customHeight="false" outlineLevel="0" collapsed="false">
      <c r="D10053" s="240" t="n">
        <v>10053</v>
      </c>
    </row>
    <row r="10054" customFormat="false" ht="15.75" hidden="false" customHeight="false" outlineLevel="0" collapsed="false">
      <c r="D10054" s="240" t="n">
        <v>10054</v>
      </c>
    </row>
    <row r="10055" customFormat="false" ht="15.75" hidden="false" customHeight="false" outlineLevel="0" collapsed="false">
      <c r="D10055" s="240" t="n">
        <v>10055</v>
      </c>
    </row>
    <row r="10056" customFormat="false" ht="15.75" hidden="false" customHeight="false" outlineLevel="0" collapsed="false">
      <c r="D10056" s="240" t="n">
        <v>10056</v>
      </c>
    </row>
    <row r="10057" customFormat="false" ht="15.75" hidden="false" customHeight="false" outlineLevel="0" collapsed="false">
      <c r="D10057" s="240" t="n">
        <v>10057</v>
      </c>
    </row>
    <row r="10058" customFormat="false" ht="15.75" hidden="false" customHeight="false" outlineLevel="0" collapsed="false">
      <c r="D10058" s="240" t="n">
        <v>10058</v>
      </c>
    </row>
    <row r="10059" customFormat="false" ht="15.75" hidden="false" customHeight="false" outlineLevel="0" collapsed="false">
      <c r="D10059" s="240" t="n">
        <v>10059</v>
      </c>
    </row>
    <row r="10060" customFormat="false" ht="15.75" hidden="false" customHeight="false" outlineLevel="0" collapsed="false">
      <c r="D10060" s="240" t="n">
        <v>10060</v>
      </c>
    </row>
    <row r="10061" customFormat="false" ht="15.75" hidden="false" customHeight="false" outlineLevel="0" collapsed="false">
      <c r="D10061" s="240" t="n">
        <v>10061</v>
      </c>
    </row>
    <row r="10062" customFormat="false" ht="15.75" hidden="false" customHeight="false" outlineLevel="0" collapsed="false">
      <c r="D10062" s="240" t="n">
        <v>10062</v>
      </c>
    </row>
    <row r="10063" customFormat="false" ht="15.75" hidden="false" customHeight="false" outlineLevel="0" collapsed="false">
      <c r="D10063" s="240" t="n">
        <v>10063</v>
      </c>
    </row>
    <row r="10064" customFormat="false" ht="15.75" hidden="false" customHeight="false" outlineLevel="0" collapsed="false">
      <c r="D10064" s="240" t="n">
        <v>10064</v>
      </c>
    </row>
    <row r="10065" customFormat="false" ht="15.75" hidden="false" customHeight="false" outlineLevel="0" collapsed="false">
      <c r="D10065" s="240" t="n">
        <v>10065</v>
      </c>
    </row>
    <row r="10066" customFormat="false" ht="15.75" hidden="false" customHeight="false" outlineLevel="0" collapsed="false">
      <c r="D10066" s="240" t="n">
        <v>10066</v>
      </c>
    </row>
    <row r="10067" customFormat="false" ht="15.75" hidden="false" customHeight="false" outlineLevel="0" collapsed="false">
      <c r="D10067" s="240" t="n">
        <v>10067</v>
      </c>
    </row>
    <row r="10068" customFormat="false" ht="15.75" hidden="false" customHeight="false" outlineLevel="0" collapsed="false">
      <c r="D10068" s="240" t="n">
        <v>10068</v>
      </c>
    </row>
    <row r="10069" customFormat="false" ht="15.75" hidden="false" customHeight="false" outlineLevel="0" collapsed="false">
      <c r="D10069" s="240" t="n">
        <v>10069</v>
      </c>
    </row>
    <row r="10070" customFormat="false" ht="15.75" hidden="false" customHeight="false" outlineLevel="0" collapsed="false">
      <c r="D10070" s="240" t="n">
        <v>10070</v>
      </c>
    </row>
    <row r="10071" customFormat="false" ht="15.75" hidden="false" customHeight="false" outlineLevel="0" collapsed="false">
      <c r="D10071" s="240" t="n">
        <v>10071</v>
      </c>
    </row>
    <row r="10072" customFormat="false" ht="15.75" hidden="false" customHeight="false" outlineLevel="0" collapsed="false">
      <c r="D10072" s="240" t="n">
        <v>10072</v>
      </c>
    </row>
    <row r="10073" customFormat="false" ht="15.75" hidden="false" customHeight="false" outlineLevel="0" collapsed="false">
      <c r="D10073" s="240" t="n">
        <v>10073</v>
      </c>
    </row>
    <row r="10074" customFormat="false" ht="15.75" hidden="false" customHeight="false" outlineLevel="0" collapsed="false">
      <c r="D10074" s="240" t="n">
        <v>10074</v>
      </c>
    </row>
    <row r="10075" customFormat="false" ht="15.75" hidden="false" customHeight="false" outlineLevel="0" collapsed="false">
      <c r="D10075" s="240" t="n">
        <v>10075</v>
      </c>
    </row>
    <row r="10076" customFormat="false" ht="15.75" hidden="false" customHeight="false" outlineLevel="0" collapsed="false">
      <c r="D10076" s="240" t="n">
        <v>10076</v>
      </c>
    </row>
    <row r="10077" customFormat="false" ht="15.75" hidden="false" customHeight="false" outlineLevel="0" collapsed="false">
      <c r="D10077" s="240" t="n">
        <v>10077</v>
      </c>
    </row>
    <row r="10078" customFormat="false" ht="15.75" hidden="false" customHeight="false" outlineLevel="0" collapsed="false">
      <c r="D10078" s="240" t="n">
        <v>10078</v>
      </c>
    </row>
    <row r="10079" customFormat="false" ht="15.75" hidden="false" customHeight="false" outlineLevel="0" collapsed="false">
      <c r="D10079" s="240" t="n">
        <v>10079</v>
      </c>
    </row>
    <row r="10080" customFormat="false" ht="15.75" hidden="false" customHeight="false" outlineLevel="0" collapsed="false">
      <c r="D10080" s="240" t="n">
        <v>10080</v>
      </c>
    </row>
    <row r="10081" customFormat="false" ht="15.75" hidden="false" customHeight="false" outlineLevel="0" collapsed="false">
      <c r="D10081" s="240" t="n">
        <v>10081</v>
      </c>
    </row>
    <row r="10082" customFormat="false" ht="15.75" hidden="false" customHeight="false" outlineLevel="0" collapsed="false">
      <c r="D10082" s="240" t="n">
        <v>10082</v>
      </c>
    </row>
    <row r="10083" customFormat="false" ht="15.75" hidden="false" customHeight="false" outlineLevel="0" collapsed="false">
      <c r="D10083" s="240" t="n">
        <v>10083</v>
      </c>
    </row>
    <row r="10084" customFormat="false" ht="15.75" hidden="false" customHeight="false" outlineLevel="0" collapsed="false">
      <c r="D10084" s="240" t="n">
        <v>10084</v>
      </c>
    </row>
    <row r="10085" customFormat="false" ht="15.75" hidden="false" customHeight="false" outlineLevel="0" collapsed="false">
      <c r="D10085" s="240" t="n">
        <v>10085</v>
      </c>
    </row>
    <row r="10086" customFormat="false" ht="15.75" hidden="false" customHeight="false" outlineLevel="0" collapsed="false">
      <c r="D10086" s="240" t="n">
        <v>10086</v>
      </c>
    </row>
    <row r="10087" customFormat="false" ht="15.75" hidden="false" customHeight="false" outlineLevel="0" collapsed="false">
      <c r="D10087" s="240" t="n">
        <v>10087</v>
      </c>
    </row>
    <row r="10088" customFormat="false" ht="15.75" hidden="false" customHeight="false" outlineLevel="0" collapsed="false">
      <c r="D10088" s="240" t="n">
        <v>10088</v>
      </c>
    </row>
    <row r="10089" customFormat="false" ht="15.75" hidden="false" customHeight="false" outlineLevel="0" collapsed="false">
      <c r="D10089" s="240" t="n">
        <v>10089</v>
      </c>
    </row>
    <row r="10090" customFormat="false" ht="15.75" hidden="false" customHeight="false" outlineLevel="0" collapsed="false">
      <c r="D10090" s="240" t="n">
        <v>10090</v>
      </c>
    </row>
    <row r="10091" customFormat="false" ht="15.75" hidden="false" customHeight="false" outlineLevel="0" collapsed="false">
      <c r="D10091" s="240" t="n">
        <v>10091</v>
      </c>
    </row>
    <row r="10092" customFormat="false" ht="15.75" hidden="false" customHeight="false" outlineLevel="0" collapsed="false">
      <c r="D10092" s="240" t="n">
        <v>10092</v>
      </c>
    </row>
    <row r="10093" customFormat="false" ht="15.75" hidden="false" customHeight="false" outlineLevel="0" collapsed="false">
      <c r="D10093" s="240" t="n">
        <v>10093</v>
      </c>
    </row>
    <row r="10094" customFormat="false" ht="15.75" hidden="false" customHeight="false" outlineLevel="0" collapsed="false">
      <c r="D10094" s="240" t="n">
        <v>10094</v>
      </c>
    </row>
    <row r="10095" customFormat="false" ht="15.75" hidden="false" customHeight="false" outlineLevel="0" collapsed="false">
      <c r="D10095" s="240" t="n">
        <v>10095</v>
      </c>
    </row>
    <row r="10096" customFormat="false" ht="15.75" hidden="false" customHeight="false" outlineLevel="0" collapsed="false">
      <c r="D10096" s="240" t="n">
        <v>10096</v>
      </c>
    </row>
    <row r="10097" customFormat="false" ht="15.75" hidden="false" customHeight="false" outlineLevel="0" collapsed="false">
      <c r="D10097" s="240" t="n">
        <v>10097</v>
      </c>
    </row>
    <row r="10098" customFormat="false" ht="15.75" hidden="false" customHeight="false" outlineLevel="0" collapsed="false">
      <c r="D10098" s="240" t="n">
        <v>10098</v>
      </c>
    </row>
    <row r="10099" customFormat="false" ht="15.75" hidden="false" customHeight="false" outlineLevel="0" collapsed="false">
      <c r="D10099" s="240" t="n">
        <v>10099</v>
      </c>
    </row>
    <row r="10100" customFormat="false" ht="15.75" hidden="false" customHeight="false" outlineLevel="0" collapsed="false">
      <c r="D10100" s="240" t="n">
        <v>10100</v>
      </c>
    </row>
    <row r="10101" customFormat="false" ht="15.75" hidden="false" customHeight="false" outlineLevel="0" collapsed="false">
      <c r="D10101" s="240" t="n">
        <v>10101</v>
      </c>
    </row>
    <row r="10102" customFormat="false" ht="15.75" hidden="false" customHeight="false" outlineLevel="0" collapsed="false">
      <c r="D10102" s="240" t="n">
        <v>10102</v>
      </c>
    </row>
    <row r="10103" customFormat="false" ht="15.75" hidden="false" customHeight="false" outlineLevel="0" collapsed="false">
      <c r="D10103" s="240" t="n">
        <v>10103</v>
      </c>
    </row>
    <row r="10104" customFormat="false" ht="15.75" hidden="false" customHeight="false" outlineLevel="0" collapsed="false">
      <c r="D10104" s="240" t="n">
        <v>10104</v>
      </c>
    </row>
    <row r="10105" customFormat="false" ht="15.75" hidden="false" customHeight="false" outlineLevel="0" collapsed="false">
      <c r="D10105" s="240" t="n">
        <v>10105</v>
      </c>
    </row>
    <row r="10106" customFormat="false" ht="15.75" hidden="false" customHeight="false" outlineLevel="0" collapsed="false">
      <c r="D10106" s="240" t="n">
        <v>10106</v>
      </c>
    </row>
    <row r="10107" customFormat="false" ht="15.75" hidden="false" customHeight="false" outlineLevel="0" collapsed="false">
      <c r="D10107" s="240" t="n">
        <v>10107</v>
      </c>
    </row>
    <row r="10108" customFormat="false" ht="15.75" hidden="false" customHeight="false" outlineLevel="0" collapsed="false">
      <c r="D10108" s="240" t="n">
        <v>10108</v>
      </c>
    </row>
    <row r="10109" customFormat="false" ht="15.75" hidden="false" customHeight="false" outlineLevel="0" collapsed="false">
      <c r="D10109" s="240" t="n">
        <v>10109</v>
      </c>
    </row>
    <row r="10110" customFormat="false" ht="15.75" hidden="false" customHeight="false" outlineLevel="0" collapsed="false">
      <c r="D10110" s="240" t="n">
        <v>10110</v>
      </c>
    </row>
    <row r="10111" customFormat="false" ht="15.75" hidden="false" customHeight="false" outlineLevel="0" collapsed="false">
      <c r="D10111" s="240" t="n">
        <v>10111</v>
      </c>
    </row>
    <row r="10112" customFormat="false" ht="15.75" hidden="false" customHeight="false" outlineLevel="0" collapsed="false">
      <c r="D10112" s="240" t="n">
        <v>10112</v>
      </c>
    </row>
    <row r="10113" customFormat="false" ht="15.75" hidden="false" customHeight="false" outlineLevel="0" collapsed="false">
      <c r="D10113" s="240" t="n">
        <v>10113</v>
      </c>
    </row>
    <row r="10114" customFormat="false" ht="15.75" hidden="false" customHeight="false" outlineLevel="0" collapsed="false">
      <c r="D10114" s="240" t="n">
        <v>10114</v>
      </c>
    </row>
    <row r="10115" customFormat="false" ht="15.75" hidden="false" customHeight="false" outlineLevel="0" collapsed="false">
      <c r="D10115" s="240" t="n">
        <v>10115</v>
      </c>
    </row>
    <row r="10116" customFormat="false" ht="15.75" hidden="false" customHeight="false" outlineLevel="0" collapsed="false">
      <c r="D10116" s="240" t="n">
        <v>10116</v>
      </c>
    </row>
    <row r="10117" customFormat="false" ht="15.75" hidden="false" customHeight="false" outlineLevel="0" collapsed="false">
      <c r="D10117" s="240" t="n">
        <v>10117</v>
      </c>
    </row>
    <row r="10118" customFormat="false" ht="15.75" hidden="false" customHeight="false" outlineLevel="0" collapsed="false">
      <c r="D10118" s="240" t="n">
        <v>10118</v>
      </c>
    </row>
    <row r="10119" customFormat="false" ht="15.75" hidden="false" customHeight="false" outlineLevel="0" collapsed="false">
      <c r="D10119" s="240" t="n">
        <v>10119</v>
      </c>
    </row>
    <row r="10120" customFormat="false" ht="15.75" hidden="false" customHeight="false" outlineLevel="0" collapsed="false">
      <c r="D10120" s="240" t="n">
        <v>10120</v>
      </c>
    </row>
    <row r="10121" customFormat="false" ht="15.75" hidden="false" customHeight="false" outlineLevel="0" collapsed="false">
      <c r="D10121" s="240" t="n">
        <v>10121</v>
      </c>
    </row>
    <row r="10122" customFormat="false" ht="15.75" hidden="false" customHeight="false" outlineLevel="0" collapsed="false">
      <c r="D10122" s="240" t="n">
        <v>10122</v>
      </c>
    </row>
    <row r="10123" customFormat="false" ht="15.75" hidden="false" customHeight="false" outlineLevel="0" collapsed="false">
      <c r="D10123" s="240" t="n">
        <v>10123</v>
      </c>
    </row>
    <row r="10124" customFormat="false" ht="15.75" hidden="false" customHeight="false" outlineLevel="0" collapsed="false">
      <c r="D10124" s="240" t="n">
        <v>10124</v>
      </c>
    </row>
    <row r="10125" customFormat="false" ht="15.75" hidden="false" customHeight="false" outlineLevel="0" collapsed="false">
      <c r="D10125" s="240" t="n">
        <v>10125</v>
      </c>
    </row>
    <row r="10126" customFormat="false" ht="15.75" hidden="false" customHeight="false" outlineLevel="0" collapsed="false">
      <c r="D10126" s="240" t="n">
        <v>10126</v>
      </c>
    </row>
    <row r="10127" customFormat="false" ht="15.75" hidden="false" customHeight="false" outlineLevel="0" collapsed="false">
      <c r="D10127" s="240" t="n">
        <v>10127</v>
      </c>
    </row>
    <row r="10128" customFormat="false" ht="15.75" hidden="false" customHeight="false" outlineLevel="0" collapsed="false">
      <c r="D10128" s="240" t="n">
        <v>10128</v>
      </c>
    </row>
    <row r="10129" customFormat="false" ht="15.75" hidden="false" customHeight="false" outlineLevel="0" collapsed="false">
      <c r="D10129" s="240" t="n">
        <v>10129</v>
      </c>
    </row>
    <row r="10130" customFormat="false" ht="15.75" hidden="false" customHeight="false" outlineLevel="0" collapsed="false">
      <c r="D10130" s="240" t="n">
        <v>10130</v>
      </c>
    </row>
    <row r="10131" customFormat="false" ht="15.75" hidden="false" customHeight="false" outlineLevel="0" collapsed="false">
      <c r="D10131" s="240" t="n">
        <v>10131</v>
      </c>
    </row>
    <row r="10132" customFormat="false" ht="15.75" hidden="false" customHeight="false" outlineLevel="0" collapsed="false">
      <c r="D10132" s="240" t="n">
        <v>10132</v>
      </c>
    </row>
    <row r="10133" customFormat="false" ht="15.75" hidden="false" customHeight="false" outlineLevel="0" collapsed="false">
      <c r="D10133" s="240" t="n">
        <v>10133</v>
      </c>
    </row>
    <row r="10134" customFormat="false" ht="15.75" hidden="false" customHeight="false" outlineLevel="0" collapsed="false">
      <c r="D10134" s="240" t="n">
        <v>10134</v>
      </c>
    </row>
    <row r="10135" customFormat="false" ht="15.75" hidden="false" customHeight="false" outlineLevel="0" collapsed="false">
      <c r="D10135" s="240" t="n">
        <v>10135</v>
      </c>
    </row>
    <row r="10136" customFormat="false" ht="15.75" hidden="false" customHeight="false" outlineLevel="0" collapsed="false">
      <c r="D10136" s="240" t="n">
        <v>10136</v>
      </c>
    </row>
    <row r="10137" customFormat="false" ht="15.75" hidden="false" customHeight="false" outlineLevel="0" collapsed="false">
      <c r="D10137" s="240" t="n">
        <v>10137</v>
      </c>
    </row>
    <row r="10138" customFormat="false" ht="15.75" hidden="false" customHeight="false" outlineLevel="0" collapsed="false">
      <c r="D10138" s="240" t="n">
        <v>10138</v>
      </c>
    </row>
    <row r="10139" customFormat="false" ht="15.75" hidden="false" customHeight="false" outlineLevel="0" collapsed="false">
      <c r="D10139" s="240" t="n">
        <v>10139</v>
      </c>
    </row>
    <row r="10140" customFormat="false" ht="15.75" hidden="false" customHeight="false" outlineLevel="0" collapsed="false">
      <c r="D10140" s="240" t="n">
        <v>10140</v>
      </c>
    </row>
    <row r="10141" customFormat="false" ht="15.75" hidden="false" customHeight="false" outlineLevel="0" collapsed="false">
      <c r="D10141" s="240" t="n">
        <v>10141</v>
      </c>
    </row>
    <row r="10142" customFormat="false" ht="15.75" hidden="false" customHeight="false" outlineLevel="0" collapsed="false">
      <c r="D10142" s="240" t="n">
        <v>10142</v>
      </c>
    </row>
    <row r="10143" customFormat="false" ht="15.75" hidden="false" customHeight="false" outlineLevel="0" collapsed="false">
      <c r="D10143" s="240" t="n">
        <v>10143</v>
      </c>
    </row>
    <row r="10144" customFormat="false" ht="15.75" hidden="false" customHeight="false" outlineLevel="0" collapsed="false">
      <c r="D10144" s="240" t="n">
        <v>10144</v>
      </c>
    </row>
    <row r="10145" customFormat="false" ht="15.75" hidden="false" customHeight="false" outlineLevel="0" collapsed="false">
      <c r="D10145" s="240" t="n">
        <v>10145</v>
      </c>
    </row>
    <row r="10146" customFormat="false" ht="15.75" hidden="false" customHeight="false" outlineLevel="0" collapsed="false">
      <c r="D10146" s="240" t="n">
        <v>10146</v>
      </c>
    </row>
    <row r="10147" customFormat="false" ht="15.75" hidden="false" customHeight="false" outlineLevel="0" collapsed="false">
      <c r="D10147" s="240" t="n">
        <v>10147</v>
      </c>
    </row>
    <row r="10148" customFormat="false" ht="15.75" hidden="false" customHeight="false" outlineLevel="0" collapsed="false">
      <c r="D10148" s="240" t="n">
        <v>10148</v>
      </c>
    </row>
    <row r="10149" customFormat="false" ht="15.75" hidden="false" customHeight="false" outlineLevel="0" collapsed="false">
      <c r="D10149" s="240" t="n">
        <v>10149</v>
      </c>
    </row>
    <row r="10150" customFormat="false" ht="15.75" hidden="false" customHeight="false" outlineLevel="0" collapsed="false">
      <c r="D10150" s="240" t="n">
        <v>10150</v>
      </c>
    </row>
    <row r="10151" customFormat="false" ht="15.75" hidden="false" customHeight="false" outlineLevel="0" collapsed="false">
      <c r="D10151" s="240" t="n">
        <v>10151</v>
      </c>
    </row>
    <row r="10152" customFormat="false" ht="15.75" hidden="false" customHeight="false" outlineLevel="0" collapsed="false">
      <c r="D10152" s="240" t="n">
        <v>10152</v>
      </c>
    </row>
    <row r="10153" customFormat="false" ht="15.75" hidden="false" customHeight="false" outlineLevel="0" collapsed="false">
      <c r="D10153" s="240" t="n">
        <v>10153</v>
      </c>
    </row>
    <row r="10154" customFormat="false" ht="15.75" hidden="false" customHeight="false" outlineLevel="0" collapsed="false">
      <c r="D10154" s="240" t="n">
        <v>10154</v>
      </c>
    </row>
    <row r="10155" customFormat="false" ht="15.75" hidden="false" customHeight="false" outlineLevel="0" collapsed="false">
      <c r="D10155" s="240" t="n">
        <v>10155</v>
      </c>
    </row>
    <row r="10156" customFormat="false" ht="15.75" hidden="false" customHeight="false" outlineLevel="0" collapsed="false">
      <c r="D10156" s="240" t="n">
        <v>10156</v>
      </c>
    </row>
    <row r="10157" customFormat="false" ht="15.75" hidden="false" customHeight="false" outlineLevel="0" collapsed="false">
      <c r="D10157" s="240" t="n">
        <v>10157</v>
      </c>
    </row>
    <row r="10158" customFormat="false" ht="15.75" hidden="false" customHeight="false" outlineLevel="0" collapsed="false">
      <c r="D10158" s="240" t="n">
        <v>10158</v>
      </c>
    </row>
    <row r="10159" customFormat="false" ht="15.75" hidden="false" customHeight="false" outlineLevel="0" collapsed="false">
      <c r="D10159" s="240" t="n">
        <v>10159</v>
      </c>
    </row>
    <row r="10160" customFormat="false" ht="15.75" hidden="false" customHeight="false" outlineLevel="0" collapsed="false">
      <c r="D10160" s="240" t="n">
        <v>10160</v>
      </c>
    </row>
    <row r="10161" customFormat="false" ht="15.75" hidden="false" customHeight="false" outlineLevel="0" collapsed="false">
      <c r="D10161" s="240" t="n">
        <v>10161</v>
      </c>
    </row>
    <row r="10162" customFormat="false" ht="15.75" hidden="false" customHeight="false" outlineLevel="0" collapsed="false">
      <c r="D10162" s="240" t="n">
        <v>10162</v>
      </c>
    </row>
    <row r="10163" customFormat="false" ht="15.75" hidden="false" customHeight="false" outlineLevel="0" collapsed="false">
      <c r="D10163" s="240" t="n">
        <v>10163</v>
      </c>
    </row>
    <row r="10164" customFormat="false" ht="15.75" hidden="false" customHeight="false" outlineLevel="0" collapsed="false">
      <c r="D10164" s="240" t="n">
        <v>10164</v>
      </c>
    </row>
    <row r="10165" customFormat="false" ht="15.75" hidden="false" customHeight="false" outlineLevel="0" collapsed="false">
      <c r="D10165" s="240" t="n">
        <v>10165</v>
      </c>
    </row>
    <row r="10166" customFormat="false" ht="15.75" hidden="false" customHeight="false" outlineLevel="0" collapsed="false">
      <c r="D10166" s="240" t="n">
        <v>10166</v>
      </c>
    </row>
    <row r="10167" customFormat="false" ht="15.75" hidden="false" customHeight="false" outlineLevel="0" collapsed="false">
      <c r="D10167" s="240" t="n">
        <v>10167</v>
      </c>
    </row>
    <row r="10168" customFormat="false" ht="15.75" hidden="false" customHeight="false" outlineLevel="0" collapsed="false">
      <c r="D10168" s="240" t="n">
        <v>10168</v>
      </c>
    </row>
    <row r="10169" customFormat="false" ht="15.75" hidden="false" customHeight="false" outlineLevel="0" collapsed="false">
      <c r="D10169" s="240" t="n">
        <v>10169</v>
      </c>
    </row>
    <row r="10170" customFormat="false" ht="15.75" hidden="false" customHeight="false" outlineLevel="0" collapsed="false">
      <c r="D10170" s="240" t="n">
        <v>10170</v>
      </c>
    </row>
    <row r="10171" customFormat="false" ht="15.75" hidden="false" customHeight="false" outlineLevel="0" collapsed="false">
      <c r="D10171" s="240" t="n">
        <v>10171</v>
      </c>
    </row>
    <row r="10172" customFormat="false" ht="15.75" hidden="false" customHeight="false" outlineLevel="0" collapsed="false">
      <c r="D10172" s="240" t="n">
        <v>10172</v>
      </c>
    </row>
    <row r="10173" customFormat="false" ht="15.75" hidden="false" customHeight="false" outlineLevel="0" collapsed="false">
      <c r="D10173" s="240" t="n">
        <v>10173</v>
      </c>
    </row>
    <row r="10174" customFormat="false" ht="15.75" hidden="false" customHeight="false" outlineLevel="0" collapsed="false">
      <c r="D10174" s="240" t="n">
        <v>10174</v>
      </c>
    </row>
    <row r="10175" customFormat="false" ht="15.75" hidden="false" customHeight="false" outlineLevel="0" collapsed="false">
      <c r="D10175" s="240" t="n">
        <v>10175</v>
      </c>
    </row>
    <row r="10176" customFormat="false" ht="15.75" hidden="false" customHeight="false" outlineLevel="0" collapsed="false">
      <c r="D10176" s="240" t="n">
        <v>10176</v>
      </c>
    </row>
    <row r="10177" customFormat="false" ht="15.75" hidden="false" customHeight="false" outlineLevel="0" collapsed="false">
      <c r="D10177" s="240" t="n">
        <v>10177</v>
      </c>
    </row>
    <row r="10178" customFormat="false" ht="15.75" hidden="false" customHeight="false" outlineLevel="0" collapsed="false">
      <c r="D10178" s="240" t="n">
        <v>10178</v>
      </c>
    </row>
    <row r="10179" customFormat="false" ht="15.75" hidden="false" customHeight="false" outlineLevel="0" collapsed="false">
      <c r="D10179" s="240" t="n">
        <v>10179</v>
      </c>
    </row>
    <row r="10180" customFormat="false" ht="15.75" hidden="false" customHeight="false" outlineLevel="0" collapsed="false">
      <c r="D10180" s="240" t="n">
        <v>10180</v>
      </c>
    </row>
    <row r="10181" customFormat="false" ht="15.75" hidden="false" customHeight="false" outlineLevel="0" collapsed="false">
      <c r="D10181" s="240" t="n">
        <v>10181</v>
      </c>
    </row>
    <row r="10182" customFormat="false" ht="15.75" hidden="false" customHeight="false" outlineLevel="0" collapsed="false">
      <c r="D10182" s="240" t="n">
        <v>10182</v>
      </c>
    </row>
    <row r="10183" customFormat="false" ht="15.75" hidden="false" customHeight="false" outlineLevel="0" collapsed="false">
      <c r="D10183" s="240" t="n">
        <v>10183</v>
      </c>
    </row>
    <row r="10184" customFormat="false" ht="15.75" hidden="false" customHeight="false" outlineLevel="0" collapsed="false">
      <c r="D10184" s="240" t="n">
        <v>10184</v>
      </c>
    </row>
    <row r="10185" customFormat="false" ht="15.75" hidden="false" customHeight="false" outlineLevel="0" collapsed="false">
      <c r="D10185" s="240" t="n">
        <v>10185</v>
      </c>
    </row>
    <row r="10186" customFormat="false" ht="15.75" hidden="false" customHeight="false" outlineLevel="0" collapsed="false">
      <c r="D10186" s="240" t="n">
        <v>10186</v>
      </c>
    </row>
    <row r="10187" customFormat="false" ht="15.75" hidden="false" customHeight="false" outlineLevel="0" collapsed="false">
      <c r="D10187" s="240" t="n">
        <v>10187</v>
      </c>
    </row>
    <row r="10188" customFormat="false" ht="15.75" hidden="false" customHeight="false" outlineLevel="0" collapsed="false">
      <c r="D10188" s="240" t="n">
        <v>10188</v>
      </c>
    </row>
    <row r="10189" customFormat="false" ht="15.75" hidden="false" customHeight="false" outlineLevel="0" collapsed="false">
      <c r="D10189" s="240" t="n">
        <v>10189</v>
      </c>
    </row>
    <row r="10190" customFormat="false" ht="15.75" hidden="false" customHeight="false" outlineLevel="0" collapsed="false">
      <c r="D10190" s="240" t="n">
        <v>10190</v>
      </c>
    </row>
    <row r="10191" customFormat="false" ht="15.75" hidden="false" customHeight="false" outlineLevel="0" collapsed="false">
      <c r="D10191" s="240" t="n">
        <v>10191</v>
      </c>
    </row>
    <row r="10192" customFormat="false" ht="15.75" hidden="false" customHeight="false" outlineLevel="0" collapsed="false">
      <c r="D10192" s="240" t="n">
        <v>10192</v>
      </c>
    </row>
    <row r="10193" customFormat="false" ht="15.75" hidden="false" customHeight="false" outlineLevel="0" collapsed="false">
      <c r="D10193" s="240" t="n">
        <v>10193</v>
      </c>
    </row>
    <row r="10194" customFormat="false" ht="15.75" hidden="false" customHeight="false" outlineLevel="0" collapsed="false">
      <c r="D10194" s="240" t="n">
        <v>10194</v>
      </c>
    </row>
    <row r="10195" customFormat="false" ht="15.75" hidden="false" customHeight="false" outlineLevel="0" collapsed="false">
      <c r="D10195" s="240" t="n">
        <v>10195</v>
      </c>
    </row>
    <row r="10196" customFormat="false" ht="15.75" hidden="false" customHeight="false" outlineLevel="0" collapsed="false">
      <c r="D10196" s="240" t="n">
        <v>10196</v>
      </c>
    </row>
    <row r="10197" customFormat="false" ht="15.75" hidden="false" customHeight="false" outlineLevel="0" collapsed="false">
      <c r="D10197" s="240" t="n">
        <v>10197</v>
      </c>
    </row>
    <row r="10198" customFormat="false" ht="15.75" hidden="false" customHeight="false" outlineLevel="0" collapsed="false">
      <c r="D10198" s="240" t="n">
        <v>10198</v>
      </c>
    </row>
    <row r="10199" customFormat="false" ht="15.75" hidden="false" customHeight="false" outlineLevel="0" collapsed="false">
      <c r="D10199" s="240" t="n">
        <v>10199</v>
      </c>
    </row>
    <row r="10200" customFormat="false" ht="15.75" hidden="false" customHeight="false" outlineLevel="0" collapsed="false">
      <c r="D10200" s="240" t="n">
        <v>10200</v>
      </c>
    </row>
    <row r="10201" customFormat="false" ht="15.75" hidden="false" customHeight="false" outlineLevel="0" collapsed="false">
      <c r="D10201" s="240" t="n">
        <v>10201</v>
      </c>
    </row>
    <row r="10202" customFormat="false" ht="15.75" hidden="false" customHeight="false" outlineLevel="0" collapsed="false">
      <c r="D10202" s="240" t="n">
        <v>10202</v>
      </c>
    </row>
    <row r="10203" customFormat="false" ht="15.75" hidden="false" customHeight="false" outlineLevel="0" collapsed="false">
      <c r="D10203" s="240" t="n">
        <v>10203</v>
      </c>
    </row>
    <row r="10204" customFormat="false" ht="15.75" hidden="false" customHeight="false" outlineLevel="0" collapsed="false">
      <c r="D10204" s="240" t="n">
        <v>10204</v>
      </c>
    </row>
    <row r="10205" customFormat="false" ht="15.75" hidden="false" customHeight="false" outlineLevel="0" collapsed="false">
      <c r="D10205" s="240" t="n">
        <v>10205</v>
      </c>
    </row>
    <row r="10206" customFormat="false" ht="15.75" hidden="false" customHeight="false" outlineLevel="0" collapsed="false">
      <c r="D10206" s="240" t="n">
        <v>10206</v>
      </c>
    </row>
    <row r="10207" customFormat="false" ht="15.75" hidden="false" customHeight="false" outlineLevel="0" collapsed="false">
      <c r="D10207" s="240" t="n">
        <v>10207</v>
      </c>
    </row>
    <row r="10208" customFormat="false" ht="15.75" hidden="false" customHeight="false" outlineLevel="0" collapsed="false">
      <c r="D10208" s="240" t="n">
        <v>10208</v>
      </c>
    </row>
    <row r="10209" customFormat="false" ht="15.75" hidden="false" customHeight="false" outlineLevel="0" collapsed="false">
      <c r="D10209" s="240" t="n">
        <v>10209</v>
      </c>
    </row>
    <row r="10210" customFormat="false" ht="15.75" hidden="false" customHeight="false" outlineLevel="0" collapsed="false">
      <c r="D10210" s="240" t="n">
        <v>10210</v>
      </c>
    </row>
    <row r="10211" customFormat="false" ht="15.75" hidden="false" customHeight="false" outlineLevel="0" collapsed="false">
      <c r="D10211" s="240" t="n">
        <v>10211</v>
      </c>
    </row>
    <row r="10212" customFormat="false" ht="15.75" hidden="false" customHeight="false" outlineLevel="0" collapsed="false">
      <c r="D10212" s="240" t="n">
        <v>10212</v>
      </c>
    </row>
    <row r="10213" customFormat="false" ht="15.75" hidden="false" customHeight="false" outlineLevel="0" collapsed="false">
      <c r="D10213" s="240" t="n">
        <v>10213</v>
      </c>
    </row>
    <row r="10214" customFormat="false" ht="15.75" hidden="false" customHeight="false" outlineLevel="0" collapsed="false">
      <c r="D10214" s="240" t="n">
        <v>10214</v>
      </c>
    </row>
    <row r="10215" customFormat="false" ht="15.75" hidden="false" customHeight="false" outlineLevel="0" collapsed="false">
      <c r="D10215" s="240" t="n">
        <v>10215</v>
      </c>
    </row>
    <row r="10216" customFormat="false" ht="15.75" hidden="false" customHeight="false" outlineLevel="0" collapsed="false">
      <c r="D10216" s="240" t="n">
        <v>10216</v>
      </c>
    </row>
    <row r="10217" customFormat="false" ht="15.75" hidden="false" customHeight="false" outlineLevel="0" collapsed="false">
      <c r="D10217" s="240" t="n">
        <v>10217</v>
      </c>
    </row>
    <row r="10218" customFormat="false" ht="15.75" hidden="false" customHeight="false" outlineLevel="0" collapsed="false">
      <c r="D10218" s="240" t="n">
        <v>10218</v>
      </c>
    </row>
    <row r="10219" customFormat="false" ht="15.75" hidden="false" customHeight="false" outlineLevel="0" collapsed="false">
      <c r="D10219" s="240" t="n">
        <v>10219</v>
      </c>
    </row>
    <row r="10220" customFormat="false" ht="15.75" hidden="false" customHeight="false" outlineLevel="0" collapsed="false">
      <c r="D10220" s="240" t="n">
        <v>10220</v>
      </c>
    </row>
    <row r="10221" customFormat="false" ht="15.75" hidden="false" customHeight="false" outlineLevel="0" collapsed="false">
      <c r="D10221" s="240" t="n">
        <v>10221</v>
      </c>
    </row>
    <row r="10222" customFormat="false" ht="15.75" hidden="false" customHeight="false" outlineLevel="0" collapsed="false">
      <c r="D10222" s="240" t="n">
        <v>10222</v>
      </c>
    </row>
    <row r="10223" customFormat="false" ht="15.75" hidden="false" customHeight="false" outlineLevel="0" collapsed="false">
      <c r="D10223" s="240" t="n">
        <v>10223</v>
      </c>
    </row>
    <row r="10224" customFormat="false" ht="15.75" hidden="false" customHeight="false" outlineLevel="0" collapsed="false">
      <c r="D10224" s="240" t="n">
        <v>10224</v>
      </c>
    </row>
    <row r="10225" customFormat="false" ht="15.75" hidden="false" customHeight="false" outlineLevel="0" collapsed="false">
      <c r="D10225" s="240" t="n">
        <v>10225</v>
      </c>
    </row>
    <row r="10226" customFormat="false" ht="15.75" hidden="false" customHeight="false" outlineLevel="0" collapsed="false">
      <c r="D10226" s="240" t="n">
        <v>10226</v>
      </c>
    </row>
    <row r="10227" customFormat="false" ht="15.75" hidden="false" customHeight="false" outlineLevel="0" collapsed="false">
      <c r="D10227" s="240" t="n">
        <v>10227</v>
      </c>
    </row>
    <row r="10228" customFormat="false" ht="15.75" hidden="false" customHeight="false" outlineLevel="0" collapsed="false">
      <c r="D10228" s="240" t="n">
        <v>10228</v>
      </c>
    </row>
    <row r="10229" customFormat="false" ht="15.75" hidden="false" customHeight="false" outlineLevel="0" collapsed="false">
      <c r="D10229" s="240" t="n">
        <v>10229</v>
      </c>
    </row>
    <row r="10230" customFormat="false" ht="15.75" hidden="false" customHeight="false" outlineLevel="0" collapsed="false">
      <c r="D10230" s="240" t="n">
        <v>10230</v>
      </c>
    </row>
    <row r="10231" customFormat="false" ht="15.75" hidden="false" customHeight="false" outlineLevel="0" collapsed="false">
      <c r="D10231" s="240" t="n">
        <v>10231</v>
      </c>
    </row>
    <row r="10232" customFormat="false" ht="15.75" hidden="false" customHeight="false" outlineLevel="0" collapsed="false">
      <c r="D10232" s="240" t="n">
        <v>10232</v>
      </c>
    </row>
    <row r="10233" customFormat="false" ht="15.75" hidden="false" customHeight="false" outlineLevel="0" collapsed="false">
      <c r="D10233" s="240" t="n">
        <v>10233</v>
      </c>
    </row>
    <row r="10234" customFormat="false" ht="15.75" hidden="false" customHeight="false" outlineLevel="0" collapsed="false">
      <c r="D10234" s="240" t="n">
        <v>10234</v>
      </c>
    </row>
    <row r="10235" customFormat="false" ht="15.75" hidden="false" customHeight="false" outlineLevel="0" collapsed="false">
      <c r="D10235" s="240" t="n">
        <v>10235</v>
      </c>
    </row>
    <row r="10236" customFormat="false" ht="15.75" hidden="false" customHeight="false" outlineLevel="0" collapsed="false">
      <c r="D10236" s="240" t="n">
        <v>10236</v>
      </c>
    </row>
    <row r="10237" customFormat="false" ht="15.75" hidden="false" customHeight="false" outlineLevel="0" collapsed="false">
      <c r="D10237" s="240" t="n">
        <v>10237</v>
      </c>
    </row>
    <row r="10238" customFormat="false" ht="15.75" hidden="false" customHeight="false" outlineLevel="0" collapsed="false">
      <c r="D10238" s="240" t="n">
        <v>10238</v>
      </c>
    </row>
    <row r="10239" customFormat="false" ht="15.75" hidden="false" customHeight="false" outlineLevel="0" collapsed="false">
      <c r="D10239" s="240" t="n">
        <v>10239</v>
      </c>
    </row>
    <row r="10240" customFormat="false" ht="15.75" hidden="false" customHeight="false" outlineLevel="0" collapsed="false">
      <c r="D10240" s="240" t="n">
        <v>10240</v>
      </c>
    </row>
    <row r="10241" customFormat="false" ht="15.75" hidden="false" customHeight="false" outlineLevel="0" collapsed="false">
      <c r="D10241" s="240" t="n">
        <v>10241</v>
      </c>
    </row>
    <row r="10242" customFormat="false" ht="15.75" hidden="false" customHeight="false" outlineLevel="0" collapsed="false">
      <c r="D10242" s="240" t="n">
        <v>10242</v>
      </c>
    </row>
    <row r="10243" customFormat="false" ht="15.75" hidden="false" customHeight="false" outlineLevel="0" collapsed="false">
      <c r="D10243" s="240" t="n">
        <v>10243</v>
      </c>
    </row>
    <row r="10244" customFormat="false" ht="15.75" hidden="false" customHeight="false" outlineLevel="0" collapsed="false">
      <c r="D10244" s="240" t="n">
        <v>10244</v>
      </c>
    </row>
    <row r="10245" customFormat="false" ht="15.75" hidden="false" customHeight="false" outlineLevel="0" collapsed="false">
      <c r="D10245" s="240" t="n">
        <v>10245</v>
      </c>
    </row>
    <row r="10246" customFormat="false" ht="15.75" hidden="false" customHeight="false" outlineLevel="0" collapsed="false">
      <c r="D10246" s="240" t="n">
        <v>10246</v>
      </c>
    </row>
    <row r="10247" customFormat="false" ht="15.75" hidden="false" customHeight="false" outlineLevel="0" collapsed="false">
      <c r="D10247" s="240" t="n">
        <v>10247</v>
      </c>
    </row>
    <row r="10248" customFormat="false" ht="15.75" hidden="false" customHeight="false" outlineLevel="0" collapsed="false">
      <c r="D10248" s="240" t="n">
        <v>10248</v>
      </c>
    </row>
    <row r="10249" customFormat="false" ht="15.75" hidden="false" customHeight="false" outlineLevel="0" collapsed="false">
      <c r="D10249" s="240" t="n">
        <v>10249</v>
      </c>
    </row>
    <row r="10250" customFormat="false" ht="15.75" hidden="false" customHeight="false" outlineLevel="0" collapsed="false">
      <c r="D10250" s="240" t="n">
        <v>10250</v>
      </c>
    </row>
    <row r="10251" customFormat="false" ht="15.75" hidden="false" customHeight="false" outlineLevel="0" collapsed="false">
      <c r="D10251" s="240" t="n">
        <v>10251</v>
      </c>
    </row>
    <row r="10252" customFormat="false" ht="15.75" hidden="false" customHeight="false" outlineLevel="0" collapsed="false">
      <c r="D10252" s="240" t="n">
        <v>10252</v>
      </c>
    </row>
    <row r="10253" customFormat="false" ht="15.75" hidden="false" customHeight="false" outlineLevel="0" collapsed="false">
      <c r="D10253" s="240" t="n">
        <v>10253</v>
      </c>
    </row>
    <row r="10254" customFormat="false" ht="15.75" hidden="false" customHeight="false" outlineLevel="0" collapsed="false">
      <c r="D10254" s="240" t="n">
        <v>10254</v>
      </c>
    </row>
    <row r="10255" customFormat="false" ht="15.75" hidden="false" customHeight="false" outlineLevel="0" collapsed="false">
      <c r="D10255" s="240" t="n">
        <v>10255</v>
      </c>
    </row>
    <row r="10256" customFormat="false" ht="15.75" hidden="false" customHeight="false" outlineLevel="0" collapsed="false">
      <c r="D10256" s="240" t="n">
        <v>10256</v>
      </c>
    </row>
    <row r="10257" customFormat="false" ht="15.75" hidden="false" customHeight="false" outlineLevel="0" collapsed="false">
      <c r="D10257" s="240" t="n">
        <v>10257</v>
      </c>
    </row>
    <row r="10258" customFormat="false" ht="15.75" hidden="false" customHeight="false" outlineLevel="0" collapsed="false">
      <c r="D10258" s="240" t="n">
        <v>10258</v>
      </c>
    </row>
    <row r="10259" customFormat="false" ht="15.75" hidden="false" customHeight="false" outlineLevel="0" collapsed="false">
      <c r="D10259" s="240" t="n">
        <v>10259</v>
      </c>
    </row>
    <row r="10260" customFormat="false" ht="15.75" hidden="false" customHeight="false" outlineLevel="0" collapsed="false">
      <c r="D10260" s="240" t="n">
        <v>10260</v>
      </c>
    </row>
    <row r="10261" customFormat="false" ht="15.75" hidden="false" customHeight="false" outlineLevel="0" collapsed="false">
      <c r="D10261" s="240" t="n">
        <v>10261</v>
      </c>
    </row>
    <row r="10262" customFormat="false" ht="15.75" hidden="false" customHeight="false" outlineLevel="0" collapsed="false">
      <c r="D10262" s="240" t="n">
        <v>10262</v>
      </c>
    </row>
    <row r="10263" customFormat="false" ht="15.75" hidden="false" customHeight="false" outlineLevel="0" collapsed="false">
      <c r="D10263" s="240" t="n">
        <v>10263</v>
      </c>
    </row>
    <row r="10264" customFormat="false" ht="15.75" hidden="false" customHeight="false" outlineLevel="0" collapsed="false">
      <c r="D10264" s="240" t="n">
        <v>10264</v>
      </c>
    </row>
    <row r="10265" customFormat="false" ht="15.75" hidden="false" customHeight="false" outlineLevel="0" collapsed="false">
      <c r="D10265" s="240" t="n">
        <v>10265</v>
      </c>
    </row>
    <row r="10266" customFormat="false" ht="15.75" hidden="false" customHeight="false" outlineLevel="0" collapsed="false">
      <c r="D10266" s="240" t="n">
        <v>10266</v>
      </c>
    </row>
    <row r="10267" customFormat="false" ht="15.75" hidden="false" customHeight="false" outlineLevel="0" collapsed="false">
      <c r="D10267" s="240" t="n">
        <v>10267</v>
      </c>
    </row>
    <row r="10268" customFormat="false" ht="15.75" hidden="false" customHeight="false" outlineLevel="0" collapsed="false">
      <c r="D10268" s="240" t="n">
        <v>10268</v>
      </c>
    </row>
    <row r="10269" customFormat="false" ht="15.75" hidden="false" customHeight="false" outlineLevel="0" collapsed="false">
      <c r="D10269" s="240" t="n">
        <v>10269</v>
      </c>
    </row>
    <row r="10270" customFormat="false" ht="15.75" hidden="false" customHeight="false" outlineLevel="0" collapsed="false">
      <c r="D10270" s="240" t="n">
        <v>10270</v>
      </c>
    </row>
    <row r="10271" customFormat="false" ht="15.75" hidden="false" customHeight="false" outlineLevel="0" collapsed="false">
      <c r="D10271" s="240" t="n">
        <v>10271</v>
      </c>
    </row>
    <row r="10272" customFormat="false" ht="15.75" hidden="false" customHeight="false" outlineLevel="0" collapsed="false">
      <c r="D10272" s="240" t="n">
        <v>10272</v>
      </c>
    </row>
    <row r="10273" customFormat="false" ht="15.75" hidden="false" customHeight="false" outlineLevel="0" collapsed="false">
      <c r="D10273" s="240" t="n">
        <v>10273</v>
      </c>
    </row>
    <row r="10274" customFormat="false" ht="15.75" hidden="false" customHeight="false" outlineLevel="0" collapsed="false">
      <c r="D10274" s="240" t="n">
        <v>10274</v>
      </c>
    </row>
    <row r="10275" customFormat="false" ht="15.75" hidden="false" customHeight="false" outlineLevel="0" collapsed="false">
      <c r="D10275" s="240" t="n">
        <v>10275</v>
      </c>
    </row>
    <row r="10276" customFormat="false" ht="15.75" hidden="false" customHeight="false" outlineLevel="0" collapsed="false">
      <c r="D10276" s="240" t="n">
        <v>10276</v>
      </c>
    </row>
    <row r="10277" customFormat="false" ht="15.75" hidden="false" customHeight="false" outlineLevel="0" collapsed="false">
      <c r="D10277" s="240" t="n">
        <v>10277</v>
      </c>
    </row>
    <row r="10278" customFormat="false" ht="15.75" hidden="false" customHeight="false" outlineLevel="0" collapsed="false">
      <c r="D10278" s="240" t="n">
        <v>10278</v>
      </c>
    </row>
    <row r="10279" customFormat="false" ht="15.75" hidden="false" customHeight="false" outlineLevel="0" collapsed="false">
      <c r="D10279" s="240" t="n">
        <v>10279</v>
      </c>
    </row>
    <row r="10280" customFormat="false" ht="15.75" hidden="false" customHeight="false" outlineLevel="0" collapsed="false">
      <c r="D10280" s="240" t="n">
        <v>10280</v>
      </c>
    </row>
    <row r="10281" customFormat="false" ht="15.75" hidden="false" customHeight="false" outlineLevel="0" collapsed="false">
      <c r="D10281" s="240" t="n">
        <v>10281</v>
      </c>
    </row>
    <row r="10282" customFormat="false" ht="15.75" hidden="false" customHeight="false" outlineLevel="0" collapsed="false">
      <c r="D10282" s="240" t="n">
        <v>10282</v>
      </c>
    </row>
    <row r="10283" customFormat="false" ht="15.75" hidden="false" customHeight="false" outlineLevel="0" collapsed="false">
      <c r="D10283" s="240" t="n">
        <v>10283</v>
      </c>
    </row>
    <row r="10284" customFormat="false" ht="15.75" hidden="false" customHeight="false" outlineLevel="0" collapsed="false">
      <c r="D10284" s="240" t="n">
        <v>10284</v>
      </c>
    </row>
    <row r="10285" customFormat="false" ht="15.75" hidden="false" customHeight="false" outlineLevel="0" collapsed="false">
      <c r="D10285" s="240" t="n">
        <v>10285</v>
      </c>
    </row>
    <row r="10286" customFormat="false" ht="15.75" hidden="false" customHeight="false" outlineLevel="0" collapsed="false">
      <c r="D10286" s="240" t="n">
        <v>10286</v>
      </c>
    </row>
    <row r="10287" customFormat="false" ht="15.75" hidden="false" customHeight="false" outlineLevel="0" collapsed="false">
      <c r="D10287" s="240" t="n">
        <v>10287</v>
      </c>
    </row>
    <row r="10288" customFormat="false" ht="15.75" hidden="false" customHeight="false" outlineLevel="0" collapsed="false">
      <c r="D10288" s="240" t="n">
        <v>10288</v>
      </c>
    </row>
    <row r="10289" customFormat="false" ht="15.75" hidden="false" customHeight="false" outlineLevel="0" collapsed="false">
      <c r="D10289" s="240" t="n">
        <v>10289</v>
      </c>
    </row>
    <row r="10290" customFormat="false" ht="15.75" hidden="false" customHeight="false" outlineLevel="0" collapsed="false">
      <c r="D10290" s="240" t="n">
        <v>10290</v>
      </c>
    </row>
    <row r="10291" customFormat="false" ht="15.75" hidden="false" customHeight="false" outlineLevel="0" collapsed="false">
      <c r="D10291" s="240" t="n">
        <v>10291</v>
      </c>
    </row>
    <row r="10292" customFormat="false" ht="15.75" hidden="false" customHeight="false" outlineLevel="0" collapsed="false">
      <c r="D10292" s="240" t="n">
        <v>10292</v>
      </c>
    </row>
    <row r="10293" customFormat="false" ht="15.75" hidden="false" customHeight="false" outlineLevel="0" collapsed="false">
      <c r="D10293" s="240" t="n">
        <v>10293</v>
      </c>
    </row>
    <row r="10294" customFormat="false" ht="15.75" hidden="false" customHeight="false" outlineLevel="0" collapsed="false">
      <c r="D10294" s="240" t="n">
        <v>10294</v>
      </c>
    </row>
    <row r="10295" customFormat="false" ht="15.75" hidden="false" customHeight="false" outlineLevel="0" collapsed="false">
      <c r="D10295" s="240" t="n">
        <v>10295</v>
      </c>
    </row>
    <row r="10296" customFormat="false" ht="15.75" hidden="false" customHeight="false" outlineLevel="0" collapsed="false">
      <c r="D10296" s="240" t="n">
        <v>10296</v>
      </c>
    </row>
    <row r="10297" customFormat="false" ht="15.75" hidden="false" customHeight="false" outlineLevel="0" collapsed="false">
      <c r="D10297" s="240" t="n">
        <v>10297</v>
      </c>
    </row>
    <row r="10298" customFormat="false" ht="15.75" hidden="false" customHeight="false" outlineLevel="0" collapsed="false">
      <c r="D10298" s="240" t="n">
        <v>10298</v>
      </c>
    </row>
    <row r="10299" customFormat="false" ht="15.75" hidden="false" customHeight="false" outlineLevel="0" collapsed="false">
      <c r="D10299" s="240" t="n">
        <v>10299</v>
      </c>
    </row>
    <row r="10300" customFormat="false" ht="15.75" hidden="false" customHeight="false" outlineLevel="0" collapsed="false">
      <c r="D10300" s="240" t="n">
        <v>10300</v>
      </c>
    </row>
    <row r="10301" customFormat="false" ht="15.75" hidden="false" customHeight="false" outlineLevel="0" collapsed="false">
      <c r="D10301" s="240" t="n">
        <v>10301</v>
      </c>
    </row>
    <row r="10302" customFormat="false" ht="15.75" hidden="false" customHeight="false" outlineLevel="0" collapsed="false">
      <c r="D10302" s="240" t="n">
        <v>10302</v>
      </c>
    </row>
    <row r="10303" customFormat="false" ht="15.75" hidden="false" customHeight="false" outlineLevel="0" collapsed="false">
      <c r="D10303" s="240" t="n">
        <v>10303</v>
      </c>
    </row>
    <row r="10304" customFormat="false" ht="15.75" hidden="false" customHeight="false" outlineLevel="0" collapsed="false">
      <c r="D10304" s="240" t="n">
        <v>10304</v>
      </c>
    </row>
    <row r="10305" customFormat="false" ht="15.75" hidden="false" customHeight="false" outlineLevel="0" collapsed="false">
      <c r="D10305" s="240" t="n">
        <v>10305</v>
      </c>
    </row>
    <row r="10306" customFormat="false" ht="15.75" hidden="false" customHeight="false" outlineLevel="0" collapsed="false">
      <c r="D10306" s="240" t="n">
        <v>10306</v>
      </c>
    </row>
    <row r="10307" customFormat="false" ht="15.75" hidden="false" customHeight="false" outlineLevel="0" collapsed="false">
      <c r="D10307" s="240" t="n">
        <v>10307</v>
      </c>
    </row>
    <row r="10308" customFormat="false" ht="15.75" hidden="false" customHeight="false" outlineLevel="0" collapsed="false">
      <c r="D10308" s="240" t="n">
        <v>10308</v>
      </c>
    </row>
    <row r="10309" customFormat="false" ht="15.75" hidden="false" customHeight="false" outlineLevel="0" collapsed="false">
      <c r="D10309" s="240" t="n">
        <v>10309</v>
      </c>
    </row>
    <row r="10310" customFormat="false" ht="15.75" hidden="false" customHeight="false" outlineLevel="0" collapsed="false">
      <c r="D10310" s="240" t="n">
        <v>10310</v>
      </c>
    </row>
    <row r="10311" customFormat="false" ht="15.75" hidden="false" customHeight="false" outlineLevel="0" collapsed="false">
      <c r="D10311" s="240" t="n">
        <v>10311</v>
      </c>
    </row>
    <row r="10312" customFormat="false" ht="15.75" hidden="false" customHeight="false" outlineLevel="0" collapsed="false">
      <c r="D10312" s="240" t="n">
        <v>10312</v>
      </c>
    </row>
    <row r="10313" customFormat="false" ht="15.75" hidden="false" customHeight="false" outlineLevel="0" collapsed="false">
      <c r="D10313" s="240" t="n">
        <v>10313</v>
      </c>
    </row>
    <row r="10314" customFormat="false" ht="15.75" hidden="false" customHeight="false" outlineLevel="0" collapsed="false">
      <c r="D10314" s="240" t="n">
        <v>10314</v>
      </c>
    </row>
    <row r="10315" customFormat="false" ht="15.75" hidden="false" customHeight="false" outlineLevel="0" collapsed="false">
      <c r="D10315" s="240" t="n">
        <v>10315</v>
      </c>
    </row>
    <row r="10316" customFormat="false" ht="15.75" hidden="false" customHeight="false" outlineLevel="0" collapsed="false">
      <c r="D10316" s="240" t="n">
        <v>10316</v>
      </c>
    </row>
    <row r="10317" customFormat="false" ht="15.75" hidden="false" customHeight="false" outlineLevel="0" collapsed="false">
      <c r="D10317" s="240" t="n">
        <v>10317</v>
      </c>
    </row>
    <row r="10318" customFormat="false" ht="15.75" hidden="false" customHeight="false" outlineLevel="0" collapsed="false">
      <c r="D10318" s="240" t="n">
        <v>10318</v>
      </c>
    </row>
    <row r="10319" customFormat="false" ht="15.75" hidden="false" customHeight="false" outlineLevel="0" collapsed="false">
      <c r="D10319" s="240" t="n">
        <v>10319</v>
      </c>
    </row>
    <row r="10320" customFormat="false" ht="15.75" hidden="false" customHeight="false" outlineLevel="0" collapsed="false">
      <c r="D10320" s="240" t="n">
        <v>10320</v>
      </c>
    </row>
    <row r="10321" customFormat="false" ht="15.75" hidden="false" customHeight="false" outlineLevel="0" collapsed="false">
      <c r="D10321" s="240" t="n">
        <v>10321</v>
      </c>
    </row>
    <row r="10322" customFormat="false" ht="15.75" hidden="false" customHeight="false" outlineLevel="0" collapsed="false">
      <c r="D10322" s="240" t="n">
        <v>10322</v>
      </c>
    </row>
    <row r="10323" customFormat="false" ht="15.75" hidden="false" customHeight="false" outlineLevel="0" collapsed="false">
      <c r="D10323" s="240" t="n">
        <v>10323</v>
      </c>
    </row>
    <row r="10324" customFormat="false" ht="15.75" hidden="false" customHeight="false" outlineLevel="0" collapsed="false">
      <c r="D10324" s="240" t="n">
        <v>10324</v>
      </c>
    </row>
    <row r="10325" customFormat="false" ht="15.75" hidden="false" customHeight="false" outlineLevel="0" collapsed="false">
      <c r="D10325" s="240" t="n">
        <v>10325</v>
      </c>
    </row>
    <row r="10326" customFormat="false" ht="15.75" hidden="false" customHeight="false" outlineLevel="0" collapsed="false">
      <c r="D10326" s="240" t="n">
        <v>10326</v>
      </c>
    </row>
    <row r="10327" customFormat="false" ht="15.75" hidden="false" customHeight="false" outlineLevel="0" collapsed="false">
      <c r="D10327" s="240" t="n">
        <v>10327</v>
      </c>
    </row>
    <row r="10328" customFormat="false" ht="15.75" hidden="false" customHeight="false" outlineLevel="0" collapsed="false">
      <c r="D10328" s="240" t="n">
        <v>10328</v>
      </c>
    </row>
    <row r="10329" customFormat="false" ht="15.75" hidden="false" customHeight="false" outlineLevel="0" collapsed="false">
      <c r="D10329" s="240" t="n">
        <v>10329</v>
      </c>
    </row>
    <row r="10330" customFormat="false" ht="15.75" hidden="false" customHeight="false" outlineLevel="0" collapsed="false">
      <c r="D10330" s="240" t="n">
        <v>10330</v>
      </c>
    </row>
    <row r="10331" customFormat="false" ht="15.75" hidden="false" customHeight="false" outlineLevel="0" collapsed="false">
      <c r="D10331" s="240" t="n">
        <v>10331</v>
      </c>
    </row>
    <row r="10332" customFormat="false" ht="15.75" hidden="false" customHeight="false" outlineLevel="0" collapsed="false">
      <c r="D10332" s="240" t="n">
        <v>10332</v>
      </c>
    </row>
    <row r="10333" customFormat="false" ht="15.75" hidden="false" customHeight="false" outlineLevel="0" collapsed="false">
      <c r="D10333" s="240" t="n">
        <v>10333</v>
      </c>
    </row>
    <row r="10334" customFormat="false" ht="15.75" hidden="false" customHeight="false" outlineLevel="0" collapsed="false">
      <c r="D10334" s="240" t="n">
        <v>10334</v>
      </c>
    </row>
    <row r="10335" customFormat="false" ht="15.75" hidden="false" customHeight="false" outlineLevel="0" collapsed="false">
      <c r="D10335" s="240" t="n">
        <v>10335</v>
      </c>
    </row>
    <row r="10336" customFormat="false" ht="15.75" hidden="false" customHeight="false" outlineLevel="0" collapsed="false">
      <c r="D10336" s="240" t="n">
        <v>10336</v>
      </c>
    </row>
    <row r="10337" customFormat="false" ht="15.75" hidden="false" customHeight="false" outlineLevel="0" collapsed="false">
      <c r="D10337" s="240" t="n">
        <v>10337</v>
      </c>
    </row>
    <row r="10338" customFormat="false" ht="15.75" hidden="false" customHeight="false" outlineLevel="0" collapsed="false">
      <c r="D10338" s="240" t="n">
        <v>10338</v>
      </c>
    </row>
    <row r="10339" customFormat="false" ht="15.75" hidden="false" customHeight="false" outlineLevel="0" collapsed="false">
      <c r="D10339" s="240" t="n">
        <v>10339</v>
      </c>
    </row>
    <row r="10340" customFormat="false" ht="15.75" hidden="false" customHeight="false" outlineLevel="0" collapsed="false">
      <c r="D10340" s="240" t="n">
        <v>10340</v>
      </c>
    </row>
    <row r="10341" customFormat="false" ht="15.75" hidden="false" customHeight="false" outlineLevel="0" collapsed="false">
      <c r="D10341" s="240" t="n">
        <v>10341</v>
      </c>
    </row>
    <row r="10342" customFormat="false" ht="15.75" hidden="false" customHeight="false" outlineLevel="0" collapsed="false">
      <c r="D10342" s="240" t="n">
        <v>10342</v>
      </c>
    </row>
    <row r="10343" customFormat="false" ht="15.75" hidden="false" customHeight="false" outlineLevel="0" collapsed="false">
      <c r="D10343" s="240" t="n">
        <v>10343</v>
      </c>
    </row>
    <row r="10344" customFormat="false" ht="15.75" hidden="false" customHeight="false" outlineLevel="0" collapsed="false">
      <c r="D10344" s="240" t="n">
        <v>10344</v>
      </c>
    </row>
    <row r="10345" customFormat="false" ht="15.75" hidden="false" customHeight="false" outlineLevel="0" collapsed="false">
      <c r="D10345" s="240" t="n">
        <v>10345</v>
      </c>
    </row>
    <row r="10346" customFormat="false" ht="15.75" hidden="false" customHeight="false" outlineLevel="0" collapsed="false">
      <c r="D10346" s="240" t="n">
        <v>10346</v>
      </c>
    </row>
    <row r="10347" customFormat="false" ht="15.75" hidden="false" customHeight="false" outlineLevel="0" collapsed="false">
      <c r="D10347" s="240" t="n">
        <v>10347</v>
      </c>
    </row>
    <row r="10348" customFormat="false" ht="15.75" hidden="false" customHeight="false" outlineLevel="0" collapsed="false">
      <c r="D10348" s="240" t="n">
        <v>10348</v>
      </c>
    </row>
    <row r="10349" customFormat="false" ht="15.75" hidden="false" customHeight="false" outlineLevel="0" collapsed="false">
      <c r="D10349" s="240" t="n">
        <v>10349</v>
      </c>
    </row>
    <row r="10350" customFormat="false" ht="15.75" hidden="false" customHeight="false" outlineLevel="0" collapsed="false">
      <c r="D10350" s="240" t="n">
        <v>10350</v>
      </c>
    </row>
    <row r="10351" customFormat="false" ht="15.75" hidden="false" customHeight="false" outlineLevel="0" collapsed="false">
      <c r="D10351" s="240" t="n">
        <v>10351</v>
      </c>
    </row>
    <row r="10352" customFormat="false" ht="15.75" hidden="false" customHeight="false" outlineLevel="0" collapsed="false">
      <c r="D10352" s="240" t="n">
        <v>10352</v>
      </c>
    </row>
    <row r="10353" customFormat="false" ht="15.75" hidden="false" customHeight="false" outlineLevel="0" collapsed="false">
      <c r="D10353" s="240" t="n">
        <v>10353</v>
      </c>
    </row>
    <row r="10354" customFormat="false" ht="15.75" hidden="false" customHeight="false" outlineLevel="0" collapsed="false">
      <c r="D10354" s="240" t="n">
        <v>10354</v>
      </c>
    </row>
    <row r="10355" customFormat="false" ht="15.75" hidden="false" customHeight="false" outlineLevel="0" collapsed="false">
      <c r="D10355" s="240" t="n">
        <v>10355</v>
      </c>
    </row>
    <row r="10356" customFormat="false" ht="15.75" hidden="false" customHeight="false" outlineLevel="0" collapsed="false">
      <c r="D10356" s="240" t="n">
        <v>10356</v>
      </c>
    </row>
    <row r="10357" customFormat="false" ht="15.75" hidden="false" customHeight="false" outlineLevel="0" collapsed="false">
      <c r="D10357" s="240" t="n">
        <v>10357</v>
      </c>
    </row>
    <row r="10358" customFormat="false" ht="15.75" hidden="false" customHeight="false" outlineLevel="0" collapsed="false">
      <c r="D10358" s="240" t="n">
        <v>10358</v>
      </c>
    </row>
    <row r="10359" customFormat="false" ht="15.75" hidden="false" customHeight="false" outlineLevel="0" collapsed="false">
      <c r="D10359" s="240" t="n">
        <v>10359</v>
      </c>
    </row>
    <row r="10360" customFormat="false" ht="15.75" hidden="false" customHeight="false" outlineLevel="0" collapsed="false">
      <c r="D10360" s="240" t="n">
        <v>10360</v>
      </c>
    </row>
    <row r="10361" customFormat="false" ht="15.75" hidden="false" customHeight="false" outlineLevel="0" collapsed="false">
      <c r="D10361" s="240" t="n">
        <v>10361</v>
      </c>
    </row>
    <row r="10362" customFormat="false" ht="15.75" hidden="false" customHeight="false" outlineLevel="0" collapsed="false">
      <c r="D10362" s="240" t="n">
        <v>10362</v>
      </c>
    </row>
    <row r="10363" customFormat="false" ht="15.75" hidden="false" customHeight="false" outlineLevel="0" collapsed="false">
      <c r="D10363" s="240" t="n">
        <v>10363</v>
      </c>
    </row>
    <row r="10364" customFormat="false" ht="15.75" hidden="false" customHeight="false" outlineLevel="0" collapsed="false">
      <c r="D10364" s="240" t="n">
        <v>10364</v>
      </c>
    </row>
    <row r="10365" customFormat="false" ht="15.75" hidden="false" customHeight="false" outlineLevel="0" collapsed="false">
      <c r="D10365" s="240" t="n">
        <v>10365</v>
      </c>
    </row>
    <row r="10366" customFormat="false" ht="15.75" hidden="false" customHeight="false" outlineLevel="0" collapsed="false">
      <c r="D10366" s="240" t="n">
        <v>10366</v>
      </c>
    </row>
    <row r="10367" customFormat="false" ht="15.75" hidden="false" customHeight="false" outlineLevel="0" collapsed="false">
      <c r="D10367" s="240" t="n">
        <v>10367</v>
      </c>
    </row>
    <row r="10368" customFormat="false" ht="15.75" hidden="false" customHeight="false" outlineLevel="0" collapsed="false">
      <c r="D10368" s="240" t="n">
        <v>10368</v>
      </c>
    </row>
    <row r="10369" customFormat="false" ht="15.75" hidden="false" customHeight="false" outlineLevel="0" collapsed="false">
      <c r="D10369" s="240" t="n">
        <v>10369</v>
      </c>
    </row>
    <row r="10370" customFormat="false" ht="15.75" hidden="false" customHeight="false" outlineLevel="0" collapsed="false">
      <c r="D10370" s="240" t="n">
        <v>10370</v>
      </c>
    </row>
    <row r="10371" customFormat="false" ht="15.75" hidden="false" customHeight="false" outlineLevel="0" collapsed="false">
      <c r="D10371" s="240" t="n">
        <v>10371</v>
      </c>
    </row>
    <row r="10372" customFormat="false" ht="15.75" hidden="false" customHeight="false" outlineLevel="0" collapsed="false">
      <c r="D10372" s="240" t="n">
        <v>10372</v>
      </c>
    </row>
    <row r="10373" customFormat="false" ht="15.75" hidden="false" customHeight="false" outlineLevel="0" collapsed="false">
      <c r="D10373" s="240" t="n">
        <v>10373</v>
      </c>
    </row>
    <row r="10374" customFormat="false" ht="15.75" hidden="false" customHeight="false" outlineLevel="0" collapsed="false">
      <c r="D10374" s="240" t="n">
        <v>10374</v>
      </c>
    </row>
    <row r="10375" customFormat="false" ht="15.75" hidden="false" customHeight="false" outlineLevel="0" collapsed="false">
      <c r="D10375" s="240" t="n">
        <v>10375</v>
      </c>
    </row>
    <row r="10376" customFormat="false" ht="15.75" hidden="false" customHeight="false" outlineLevel="0" collapsed="false">
      <c r="D10376" s="240" t="n">
        <v>10376</v>
      </c>
    </row>
    <row r="10377" customFormat="false" ht="15.75" hidden="false" customHeight="false" outlineLevel="0" collapsed="false">
      <c r="D10377" s="240" t="n">
        <v>10377</v>
      </c>
    </row>
    <row r="10378" customFormat="false" ht="15.75" hidden="false" customHeight="false" outlineLevel="0" collapsed="false">
      <c r="D10378" s="240" t="n">
        <v>10378</v>
      </c>
    </row>
    <row r="10379" customFormat="false" ht="15.75" hidden="false" customHeight="false" outlineLevel="0" collapsed="false">
      <c r="D10379" s="240" t="n">
        <v>10379</v>
      </c>
    </row>
    <row r="10380" customFormat="false" ht="15.75" hidden="false" customHeight="false" outlineLevel="0" collapsed="false">
      <c r="D10380" s="240" t="n">
        <v>10380</v>
      </c>
    </row>
    <row r="10381" customFormat="false" ht="15.75" hidden="false" customHeight="false" outlineLevel="0" collapsed="false">
      <c r="D10381" s="240" t="n">
        <v>10381</v>
      </c>
    </row>
    <row r="10382" customFormat="false" ht="15.75" hidden="false" customHeight="false" outlineLevel="0" collapsed="false">
      <c r="D10382" s="240" t="n">
        <v>10382</v>
      </c>
    </row>
    <row r="10383" customFormat="false" ht="15.75" hidden="false" customHeight="false" outlineLevel="0" collapsed="false">
      <c r="D10383" s="240" t="n">
        <v>10383</v>
      </c>
    </row>
    <row r="10384" customFormat="false" ht="15.75" hidden="false" customHeight="false" outlineLevel="0" collapsed="false">
      <c r="D10384" s="240" t="n">
        <v>10384</v>
      </c>
    </row>
    <row r="10385" customFormat="false" ht="15.75" hidden="false" customHeight="false" outlineLevel="0" collapsed="false">
      <c r="D10385" s="240" t="n">
        <v>10385</v>
      </c>
    </row>
    <row r="10386" customFormat="false" ht="15.75" hidden="false" customHeight="false" outlineLevel="0" collapsed="false">
      <c r="D10386" s="240" t="n">
        <v>10386</v>
      </c>
    </row>
    <row r="10387" customFormat="false" ht="15.75" hidden="false" customHeight="false" outlineLevel="0" collapsed="false">
      <c r="D10387" s="240" t="n">
        <v>10387</v>
      </c>
    </row>
    <row r="10388" customFormat="false" ht="15.75" hidden="false" customHeight="false" outlineLevel="0" collapsed="false">
      <c r="D10388" s="240" t="n">
        <v>10388</v>
      </c>
    </row>
    <row r="10389" customFormat="false" ht="15.75" hidden="false" customHeight="false" outlineLevel="0" collapsed="false">
      <c r="D10389" s="240" t="n">
        <v>10389</v>
      </c>
    </row>
    <row r="10390" customFormat="false" ht="15.75" hidden="false" customHeight="false" outlineLevel="0" collapsed="false">
      <c r="D10390" s="240" t="n">
        <v>10390</v>
      </c>
    </row>
    <row r="10391" customFormat="false" ht="15.75" hidden="false" customHeight="false" outlineLevel="0" collapsed="false">
      <c r="D10391" s="240" t="n">
        <v>10391</v>
      </c>
    </row>
    <row r="10392" customFormat="false" ht="15.75" hidden="false" customHeight="false" outlineLevel="0" collapsed="false">
      <c r="D10392" s="240" t="n">
        <v>10392</v>
      </c>
    </row>
    <row r="10393" customFormat="false" ht="15.75" hidden="false" customHeight="false" outlineLevel="0" collapsed="false">
      <c r="D10393" s="240" t="n">
        <v>10393</v>
      </c>
    </row>
    <row r="10394" customFormat="false" ht="15.75" hidden="false" customHeight="false" outlineLevel="0" collapsed="false">
      <c r="D10394" s="240" t="n">
        <v>10394</v>
      </c>
    </row>
    <row r="10395" customFormat="false" ht="15.75" hidden="false" customHeight="false" outlineLevel="0" collapsed="false">
      <c r="D10395" s="240" t="n">
        <v>10395</v>
      </c>
    </row>
    <row r="10396" customFormat="false" ht="15.75" hidden="false" customHeight="false" outlineLevel="0" collapsed="false">
      <c r="D10396" s="240" t="n">
        <v>10396</v>
      </c>
    </row>
    <row r="10397" customFormat="false" ht="15.75" hidden="false" customHeight="false" outlineLevel="0" collapsed="false">
      <c r="D10397" s="240" t="n">
        <v>10397</v>
      </c>
    </row>
    <row r="10398" customFormat="false" ht="15.75" hidden="false" customHeight="false" outlineLevel="0" collapsed="false">
      <c r="D10398" s="240" t="n">
        <v>10398</v>
      </c>
    </row>
    <row r="10399" customFormat="false" ht="15.75" hidden="false" customHeight="false" outlineLevel="0" collapsed="false">
      <c r="D10399" s="240" t="n">
        <v>10399</v>
      </c>
    </row>
    <row r="10400" customFormat="false" ht="15.75" hidden="false" customHeight="false" outlineLevel="0" collapsed="false">
      <c r="D10400" s="240" t="n">
        <v>10400</v>
      </c>
    </row>
    <row r="10401" customFormat="false" ht="15.75" hidden="false" customHeight="false" outlineLevel="0" collapsed="false">
      <c r="D10401" s="240" t="n">
        <v>10401</v>
      </c>
    </row>
    <row r="10402" customFormat="false" ht="15.75" hidden="false" customHeight="false" outlineLevel="0" collapsed="false">
      <c r="D10402" s="240" t="n">
        <v>10402</v>
      </c>
    </row>
    <row r="10403" customFormat="false" ht="15.75" hidden="false" customHeight="false" outlineLevel="0" collapsed="false">
      <c r="D10403" s="240" t="n">
        <v>10403</v>
      </c>
    </row>
    <row r="10404" customFormat="false" ht="15.75" hidden="false" customHeight="false" outlineLevel="0" collapsed="false">
      <c r="D10404" s="240" t="n">
        <v>10404</v>
      </c>
    </row>
    <row r="10405" customFormat="false" ht="15.75" hidden="false" customHeight="false" outlineLevel="0" collapsed="false">
      <c r="D10405" s="240" t="n">
        <v>10405</v>
      </c>
    </row>
    <row r="10406" customFormat="false" ht="15.75" hidden="false" customHeight="false" outlineLevel="0" collapsed="false">
      <c r="D10406" s="240" t="n">
        <v>10406</v>
      </c>
    </row>
    <row r="10407" customFormat="false" ht="15.75" hidden="false" customHeight="false" outlineLevel="0" collapsed="false">
      <c r="D10407" s="240" t="n">
        <v>10407</v>
      </c>
    </row>
    <row r="10408" customFormat="false" ht="15.75" hidden="false" customHeight="false" outlineLevel="0" collapsed="false">
      <c r="D10408" s="240" t="n">
        <v>10408</v>
      </c>
    </row>
    <row r="10409" customFormat="false" ht="15.75" hidden="false" customHeight="false" outlineLevel="0" collapsed="false">
      <c r="D10409" s="240" t="n">
        <v>10409</v>
      </c>
    </row>
    <row r="10410" customFormat="false" ht="15.75" hidden="false" customHeight="false" outlineLevel="0" collapsed="false">
      <c r="D10410" s="240" t="n">
        <v>10410</v>
      </c>
    </row>
    <row r="10411" customFormat="false" ht="15.75" hidden="false" customHeight="false" outlineLevel="0" collapsed="false">
      <c r="D10411" s="240" t="n">
        <v>10411</v>
      </c>
    </row>
    <row r="10412" customFormat="false" ht="15.75" hidden="false" customHeight="false" outlineLevel="0" collapsed="false">
      <c r="D10412" s="240" t="n">
        <v>10412</v>
      </c>
    </row>
    <row r="10413" customFormat="false" ht="15.75" hidden="false" customHeight="false" outlineLevel="0" collapsed="false">
      <c r="D10413" s="240" t="n">
        <v>10413</v>
      </c>
    </row>
    <row r="10414" customFormat="false" ht="15.75" hidden="false" customHeight="false" outlineLevel="0" collapsed="false">
      <c r="D10414" s="240" t="n">
        <v>10414</v>
      </c>
    </row>
    <row r="10415" customFormat="false" ht="15.75" hidden="false" customHeight="false" outlineLevel="0" collapsed="false">
      <c r="D10415" s="240" t="n">
        <v>10415</v>
      </c>
    </row>
    <row r="10416" customFormat="false" ht="15.75" hidden="false" customHeight="false" outlineLevel="0" collapsed="false">
      <c r="D10416" s="240" t="n">
        <v>10416</v>
      </c>
    </row>
    <row r="10417" customFormat="false" ht="15.75" hidden="false" customHeight="false" outlineLevel="0" collapsed="false">
      <c r="D10417" s="240" t="n">
        <v>10417</v>
      </c>
    </row>
    <row r="10418" customFormat="false" ht="15.75" hidden="false" customHeight="false" outlineLevel="0" collapsed="false">
      <c r="D10418" s="240" t="n">
        <v>10418</v>
      </c>
    </row>
    <row r="10419" customFormat="false" ht="15.75" hidden="false" customHeight="false" outlineLevel="0" collapsed="false">
      <c r="D10419" s="240" t="n">
        <v>10419</v>
      </c>
    </row>
    <row r="10420" customFormat="false" ht="15.75" hidden="false" customHeight="false" outlineLevel="0" collapsed="false">
      <c r="D10420" s="240" t="n">
        <v>10420</v>
      </c>
    </row>
    <row r="10421" customFormat="false" ht="15.75" hidden="false" customHeight="false" outlineLevel="0" collapsed="false">
      <c r="D10421" s="240" t="n">
        <v>10421</v>
      </c>
    </row>
    <row r="10422" customFormat="false" ht="15.75" hidden="false" customHeight="false" outlineLevel="0" collapsed="false">
      <c r="D10422" s="240" t="n">
        <v>10422</v>
      </c>
    </row>
    <row r="10423" customFormat="false" ht="15.75" hidden="false" customHeight="false" outlineLevel="0" collapsed="false">
      <c r="D10423" s="240" t="n">
        <v>10423</v>
      </c>
    </row>
    <row r="10424" customFormat="false" ht="15.75" hidden="false" customHeight="false" outlineLevel="0" collapsed="false">
      <c r="D10424" s="240" t="n">
        <v>10424</v>
      </c>
    </row>
    <row r="10425" customFormat="false" ht="15.75" hidden="false" customHeight="false" outlineLevel="0" collapsed="false">
      <c r="D10425" s="240" t="n">
        <v>10425</v>
      </c>
    </row>
    <row r="10426" customFormat="false" ht="15.75" hidden="false" customHeight="false" outlineLevel="0" collapsed="false">
      <c r="D10426" s="240" t="n">
        <v>10426</v>
      </c>
    </row>
    <row r="10427" customFormat="false" ht="15.75" hidden="false" customHeight="false" outlineLevel="0" collapsed="false">
      <c r="D10427" s="240" t="n">
        <v>10427</v>
      </c>
    </row>
    <row r="10428" customFormat="false" ht="15.75" hidden="false" customHeight="false" outlineLevel="0" collapsed="false">
      <c r="D10428" s="240" t="n">
        <v>10428</v>
      </c>
    </row>
    <row r="10429" customFormat="false" ht="15.75" hidden="false" customHeight="false" outlineLevel="0" collapsed="false">
      <c r="D10429" s="240" t="n">
        <v>10429</v>
      </c>
    </row>
    <row r="10430" customFormat="false" ht="15.75" hidden="false" customHeight="false" outlineLevel="0" collapsed="false">
      <c r="D10430" s="240" t="n">
        <v>10430</v>
      </c>
    </row>
    <row r="10431" customFormat="false" ht="15.75" hidden="false" customHeight="false" outlineLevel="0" collapsed="false">
      <c r="D10431" s="240" t="n">
        <v>10431</v>
      </c>
    </row>
    <row r="10432" customFormat="false" ht="15.75" hidden="false" customHeight="false" outlineLevel="0" collapsed="false">
      <c r="D10432" s="240" t="n">
        <v>10432</v>
      </c>
    </row>
    <row r="10433" customFormat="false" ht="15.75" hidden="false" customHeight="false" outlineLevel="0" collapsed="false">
      <c r="D10433" s="240" t="n">
        <v>10433</v>
      </c>
    </row>
    <row r="10434" customFormat="false" ht="15.75" hidden="false" customHeight="false" outlineLevel="0" collapsed="false">
      <c r="D10434" s="240" t="n">
        <v>10434</v>
      </c>
    </row>
    <row r="10435" customFormat="false" ht="15.75" hidden="false" customHeight="false" outlineLevel="0" collapsed="false">
      <c r="D10435" s="240" t="n">
        <v>10435</v>
      </c>
    </row>
    <row r="10436" customFormat="false" ht="15.75" hidden="false" customHeight="false" outlineLevel="0" collapsed="false">
      <c r="D10436" s="240" t="n">
        <v>10436</v>
      </c>
    </row>
    <row r="10437" customFormat="false" ht="15.75" hidden="false" customHeight="false" outlineLevel="0" collapsed="false">
      <c r="D10437" s="240" t="n">
        <v>10437</v>
      </c>
    </row>
    <row r="10438" customFormat="false" ht="15.75" hidden="false" customHeight="false" outlineLevel="0" collapsed="false">
      <c r="D10438" s="240" t="n">
        <v>10438</v>
      </c>
    </row>
    <row r="10439" customFormat="false" ht="15.75" hidden="false" customHeight="false" outlineLevel="0" collapsed="false">
      <c r="D10439" s="240" t="n">
        <v>10439</v>
      </c>
    </row>
    <row r="10440" customFormat="false" ht="15.75" hidden="false" customHeight="false" outlineLevel="0" collapsed="false">
      <c r="D10440" s="240" t="n">
        <v>10440</v>
      </c>
    </row>
    <row r="10441" customFormat="false" ht="15.75" hidden="false" customHeight="false" outlineLevel="0" collapsed="false">
      <c r="D10441" s="240" t="n">
        <v>10441</v>
      </c>
    </row>
    <row r="10442" customFormat="false" ht="15.75" hidden="false" customHeight="false" outlineLevel="0" collapsed="false">
      <c r="D10442" s="240" t="n">
        <v>10442</v>
      </c>
    </row>
    <row r="10443" customFormat="false" ht="15.75" hidden="false" customHeight="false" outlineLevel="0" collapsed="false">
      <c r="D10443" s="240" t="n">
        <v>10443</v>
      </c>
    </row>
    <row r="10444" customFormat="false" ht="15.75" hidden="false" customHeight="false" outlineLevel="0" collapsed="false">
      <c r="D10444" s="240" t="n">
        <v>10444</v>
      </c>
    </row>
    <row r="10445" customFormat="false" ht="15.75" hidden="false" customHeight="false" outlineLevel="0" collapsed="false">
      <c r="D10445" s="240" t="n">
        <v>10445</v>
      </c>
    </row>
    <row r="10446" customFormat="false" ht="15.75" hidden="false" customHeight="false" outlineLevel="0" collapsed="false">
      <c r="D10446" s="240" t="n">
        <v>10446</v>
      </c>
    </row>
    <row r="10447" customFormat="false" ht="15.75" hidden="false" customHeight="false" outlineLevel="0" collapsed="false">
      <c r="D10447" s="240" t="n">
        <v>10447</v>
      </c>
    </row>
    <row r="10448" customFormat="false" ht="15.75" hidden="false" customHeight="false" outlineLevel="0" collapsed="false">
      <c r="D10448" s="240" t="n">
        <v>10448</v>
      </c>
    </row>
    <row r="10449" customFormat="false" ht="15.75" hidden="false" customHeight="false" outlineLevel="0" collapsed="false">
      <c r="D10449" s="240" t="n">
        <v>10449</v>
      </c>
    </row>
    <row r="10450" customFormat="false" ht="15.75" hidden="false" customHeight="false" outlineLevel="0" collapsed="false">
      <c r="D10450" s="240" t="n">
        <v>10450</v>
      </c>
    </row>
    <row r="10451" customFormat="false" ht="15.75" hidden="false" customHeight="false" outlineLevel="0" collapsed="false">
      <c r="D10451" s="240" t="n">
        <v>10451</v>
      </c>
    </row>
    <row r="10452" customFormat="false" ht="15.75" hidden="false" customHeight="false" outlineLevel="0" collapsed="false">
      <c r="D10452" s="240" t="n">
        <v>10452</v>
      </c>
    </row>
    <row r="10453" customFormat="false" ht="15.75" hidden="false" customHeight="false" outlineLevel="0" collapsed="false">
      <c r="D10453" s="240" t="n">
        <v>10453</v>
      </c>
    </row>
    <row r="10454" customFormat="false" ht="15.75" hidden="false" customHeight="false" outlineLevel="0" collapsed="false">
      <c r="D10454" s="240" t="n">
        <v>10454</v>
      </c>
    </row>
    <row r="10455" customFormat="false" ht="15.75" hidden="false" customHeight="false" outlineLevel="0" collapsed="false">
      <c r="D10455" s="240" t="n">
        <v>10455</v>
      </c>
    </row>
    <row r="10456" customFormat="false" ht="15.75" hidden="false" customHeight="false" outlineLevel="0" collapsed="false">
      <c r="D10456" s="240" t="n">
        <v>10456</v>
      </c>
    </row>
    <row r="10457" customFormat="false" ht="15.75" hidden="false" customHeight="false" outlineLevel="0" collapsed="false">
      <c r="D10457" s="240" t="n">
        <v>10457</v>
      </c>
    </row>
    <row r="10458" customFormat="false" ht="15.75" hidden="false" customHeight="false" outlineLevel="0" collapsed="false">
      <c r="D10458" s="240" t="n">
        <v>10458</v>
      </c>
    </row>
    <row r="10459" customFormat="false" ht="15.75" hidden="false" customHeight="false" outlineLevel="0" collapsed="false">
      <c r="D10459" s="240" t="n">
        <v>10459</v>
      </c>
    </row>
    <row r="10460" customFormat="false" ht="15.75" hidden="false" customHeight="false" outlineLevel="0" collapsed="false">
      <c r="D10460" s="240" t="n">
        <v>10460</v>
      </c>
    </row>
    <row r="10461" customFormat="false" ht="15.75" hidden="false" customHeight="false" outlineLevel="0" collapsed="false">
      <c r="D10461" s="240" t="n">
        <v>10461</v>
      </c>
    </row>
    <row r="10462" customFormat="false" ht="15.75" hidden="false" customHeight="false" outlineLevel="0" collapsed="false">
      <c r="D10462" s="240" t="n">
        <v>10462</v>
      </c>
    </row>
    <row r="10463" customFormat="false" ht="15.75" hidden="false" customHeight="false" outlineLevel="0" collapsed="false">
      <c r="D10463" s="240" t="n">
        <v>10463</v>
      </c>
    </row>
    <row r="10464" customFormat="false" ht="15.75" hidden="false" customHeight="false" outlineLevel="0" collapsed="false">
      <c r="D10464" s="240" t="n">
        <v>10464</v>
      </c>
    </row>
    <row r="10465" customFormat="false" ht="15.75" hidden="false" customHeight="false" outlineLevel="0" collapsed="false">
      <c r="D10465" s="240" t="n">
        <v>10465</v>
      </c>
    </row>
    <row r="10466" customFormat="false" ht="15.75" hidden="false" customHeight="false" outlineLevel="0" collapsed="false">
      <c r="D10466" s="240" t="n">
        <v>10466</v>
      </c>
    </row>
    <row r="10467" customFormat="false" ht="15.75" hidden="false" customHeight="false" outlineLevel="0" collapsed="false">
      <c r="D10467" s="240" t="n">
        <v>10467</v>
      </c>
    </row>
    <row r="10468" customFormat="false" ht="15.75" hidden="false" customHeight="false" outlineLevel="0" collapsed="false">
      <c r="D10468" s="240" t="n">
        <v>10468</v>
      </c>
    </row>
    <row r="10469" customFormat="false" ht="15.75" hidden="false" customHeight="false" outlineLevel="0" collapsed="false">
      <c r="D10469" s="240" t="n">
        <v>10469</v>
      </c>
    </row>
    <row r="10470" customFormat="false" ht="15.75" hidden="false" customHeight="false" outlineLevel="0" collapsed="false">
      <c r="D10470" s="240" t="n">
        <v>10470</v>
      </c>
    </row>
    <row r="10471" customFormat="false" ht="15.75" hidden="false" customHeight="false" outlineLevel="0" collapsed="false">
      <c r="D10471" s="240" t="n">
        <v>10471</v>
      </c>
    </row>
    <row r="10472" customFormat="false" ht="15.75" hidden="false" customHeight="false" outlineLevel="0" collapsed="false">
      <c r="D10472" s="240" t="n">
        <v>10472</v>
      </c>
    </row>
    <row r="10473" customFormat="false" ht="15.75" hidden="false" customHeight="false" outlineLevel="0" collapsed="false">
      <c r="D10473" s="240" t="n">
        <v>10473</v>
      </c>
    </row>
    <row r="10474" customFormat="false" ht="15.75" hidden="false" customHeight="false" outlineLevel="0" collapsed="false">
      <c r="D10474" s="240" t="n">
        <v>10474</v>
      </c>
    </row>
    <row r="10475" customFormat="false" ht="15.75" hidden="false" customHeight="false" outlineLevel="0" collapsed="false">
      <c r="D10475" s="240" t="n">
        <v>10475</v>
      </c>
    </row>
    <row r="10476" customFormat="false" ht="15.75" hidden="false" customHeight="false" outlineLevel="0" collapsed="false">
      <c r="D10476" s="240" t="n">
        <v>10476</v>
      </c>
    </row>
    <row r="10477" customFormat="false" ht="15.75" hidden="false" customHeight="false" outlineLevel="0" collapsed="false">
      <c r="D10477" s="240" t="n">
        <v>10477</v>
      </c>
    </row>
    <row r="10478" customFormat="false" ht="15.75" hidden="false" customHeight="false" outlineLevel="0" collapsed="false">
      <c r="D10478" s="240" t="n">
        <v>10478</v>
      </c>
    </row>
    <row r="10479" customFormat="false" ht="15.75" hidden="false" customHeight="false" outlineLevel="0" collapsed="false">
      <c r="D10479" s="240" t="n">
        <v>10479</v>
      </c>
    </row>
    <row r="10480" customFormat="false" ht="15.75" hidden="false" customHeight="false" outlineLevel="0" collapsed="false">
      <c r="D10480" s="240" t="n">
        <v>10480</v>
      </c>
    </row>
    <row r="10481" customFormat="false" ht="15.75" hidden="false" customHeight="false" outlineLevel="0" collapsed="false">
      <c r="D10481" s="240" t="n">
        <v>10481</v>
      </c>
    </row>
    <row r="10482" customFormat="false" ht="15.75" hidden="false" customHeight="false" outlineLevel="0" collapsed="false">
      <c r="D10482" s="240" t="n">
        <v>10482</v>
      </c>
    </row>
    <row r="10483" customFormat="false" ht="15.75" hidden="false" customHeight="false" outlineLevel="0" collapsed="false">
      <c r="D10483" s="240" t="n">
        <v>10483</v>
      </c>
    </row>
    <row r="10484" customFormat="false" ht="15.75" hidden="false" customHeight="false" outlineLevel="0" collapsed="false">
      <c r="D10484" s="240" t="n">
        <v>10484</v>
      </c>
    </row>
    <row r="10485" customFormat="false" ht="15.75" hidden="false" customHeight="false" outlineLevel="0" collapsed="false">
      <c r="D10485" s="240" t="n">
        <v>10485</v>
      </c>
    </row>
    <row r="10486" customFormat="false" ht="15.75" hidden="false" customHeight="false" outlineLevel="0" collapsed="false">
      <c r="D10486" s="240" t="n">
        <v>10486</v>
      </c>
    </row>
    <row r="10487" customFormat="false" ht="15.75" hidden="false" customHeight="false" outlineLevel="0" collapsed="false">
      <c r="D10487" s="240" t="n">
        <v>10487</v>
      </c>
    </row>
    <row r="10488" customFormat="false" ht="15.75" hidden="false" customHeight="false" outlineLevel="0" collapsed="false">
      <c r="D10488" s="240" t="n">
        <v>10488</v>
      </c>
    </row>
    <row r="10489" customFormat="false" ht="15.75" hidden="false" customHeight="false" outlineLevel="0" collapsed="false">
      <c r="D10489" s="240" t="n">
        <v>10489</v>
      </c>
    </row>
    <row r="10490" customFormat="false" ht="15.75" hidden="false" customHeight="false" outlineLevel="0" collapsed="false">
      <c r="D10490" s="240" t="n">
        <v>10490</v>
      </c>
    </row>
    <row r="10491" customFormat="false" ht="15.75" hidden="false" customHeight="false" outlineLevel="0" collapsed="false">
      <c r="D10491" s="240" t="n">
        <v>10491</v>
      </c>
    </row>
    <row r="10492" customFormat="false" ht="15.75" hidden="false" customHeight="false" outlineLevel="0" collapsed="false">
      <c r="D10492" s="240" t="n">
        <v>10492</v>
      </c>
    </row>
    <row r="10493" customFormat="false" ht="15.75" hidden="false" customHeight="false" outlineLevel="0" collapsed="false">
      <c r="D10493" s="240" t="n">
        <v>10493</v>
      </c>
    </row>
    <row r="10494" customFormat="false" ht="15.75" hidden="false" customHeight="false" outlineLevel="0" collapsed="false">
      <c r="D10494" s="240" t="n">
        <v>10494</v>
      </c>
    </row>
    <row r="10495" customFormat="false" ht="15.75" hidden="false" customHeight="false" outlineLevel="0" collapsed="false">
      <c r="D10495" s="240" t="n">
        <v>10495</v>
      </c>
    </row>
    <row r="10496" customFormat="false" ht="15.75" hidden="false" customHeight="false" outlineLevel="0" collapsed="false">
      <c r="D10496" s="240" t="n">
        <v>10496</v>
      </c>
    </row>
    <row r="10497" customFormat="false" ht="15.75" hidden="false" customHeight="false" outlineLevel="0" collapsed="false">
      <c r="D10497" s="240" t="n">
        <v>10497</v>
      </c>
    </row>
    <row r="10498" customFormat="false" ht="15.75" hidden="false" customHeight="false" outlineLevel="0" collapsed="false">
      <c r="D10498" s="240" t="n">
        <v>10498</v>
      </c>
    </row>
    <row r="10499" customFormat="false" ht="15.75" hidden="false" customHeight="false" outlineLevel="0" collapsed="false">
      <c r="D10499" s="240" t="n">
        <v>10499</v>
      </c>
    </row>
    <row r="10500" customFormat="false" ht="15.75" hidden="false" customHeight="false" outlineLevel="0" collapsed="false">
      <c r="D10500" s="240" t="n">
        <v>10500</v>
      </c>
    </row>
    <row r="10501" customFormat="false" ht="15.75" hidden="false" customHeight="false" outlineLevel="0" collapsed="false">
      <c r="D10501" s="240" t="n">
        <v>10501</v>
      </c>
    </row>
    <row r="10502" customFormat="false" ht="15.75" hidden="false" customHeight="false" outlineLevel="0" collapsed="false">
      <c r="D10502" s="240" t="n">
        <v>10502</v>
      </c>
    </row>
    <row r="10503" customFormat="false" ht="15.75" hidden="false" customHeight="false" outlineLevel="0" collapsed="false">
      <c r="D10503" s="240" t="n">
        <v>10503</v>
      </c>
    </row>
    <row r="10504" customFormat="false" ht="15.75" hidden="false" customHeight="false" outlineLevel="0" collapsed="false">
      <c r="D10504" s="240" t="n">
        <v>10504</v>
      </c>
    </row>
    <row r="10505" customFormat="false" ht="15.75" hidden="false" customHeight="false" outlineLevel="0" collapsed="false">
      <c r="D10505" s="240" t="n">
        <v>10505</v>
      </c>
    </row>
    <row r="10506" customFormat="false" ht="15.75" hidden="false" customHeight="false" outlineLevel="0" collapsed="false">
      <c r="D10506" s="240" t="n">
        <v>10506</v>
      </c>
    </row>
    <row r="10507" customFormat="false" ht="15.75" hidden="false" customHeight="false" outlineLevel="0" collapsed="false">
      <c r="D10507" s="240" t="n">
        <v>10507</v>
      </c>
    </row>
    <row r="10508" customFormat="false" ht="15.75" hidden="false" customHeight="false" outlineLevel="0" collapsed="false">
      <c r="D10508" s="240" t="n">
        <v>10508</v>
      </c>
    </row>
    <row r="10509" customFormat="false" ht="15.75" hidden="false" customHeight="false" outlineLevel="0" collapsed="false">
      <c r="D10509" s="240" t="n">
        <v>10509</v>
      </c>
    </row>
    <row r="10510" customFormat="false" ht="15.75" hidden="false" customHeight="false" outlineLevel="0" collapsed="false">
      <c r="D10510" s="240" t="n">
        <v>10510</v>
      </c>
    </row>
    <row r="10511" customFormat="false" ht="15.75" hidden="false" customHeight="false" outlineLevel="0" collapsed="false">
      <c r="D10511" s="240" t="n">
        <v>10511</v>
      </c>
    </row>
    <row r="10512" customFormat="false" ht="15.75" hidden="false" customHeight="false" outlineLevel="0" collapsed="false">
      <c r="D10512" s="240" t="n">
        <v>10512</v>
      </c>
    </row>
    <row r="10513" customFormat="false" ht="15.75" hidden="false" customHeight="false" outlineLevel="0" collapsed="false">
      <c r="D10513" s="240" t="n">
        <v>10513</v>
      </c>
    </row>
    <row r="10514" customFormat="false" ht="15.75" hidden="false" customHeight="false" outlineLevel="0" collapsed="false">
      <c r="D10514" s="240" t="n">
        <v>10514</v>
      </c>
    </row>
    <row r="10515" customFormat="false" ht="15.75" hidden="false" customHeight="false" outlineLevel="0" collapsed="false">
      <c r="D10515" s="240" t="n">
        <v>10515</v>
      </c>
    </row>
    <row r="10516" customFormat="false" ht="15.75" hidden="false" customHeight="false" outlineLevel="0" collapsed="false">
      <c r="D10516" s="240" t="n">
        <v>10516</v>
      </c>
    </row>
    <row r="10517" customFormat="false" ht="15.75" hidden="false" customHeight="false" outlineLevel="0" collapsed="false">
      <c r="D10517" s="240" t="n">
        <v>10517</v>
      </c>
    </row>
    <row r="10518" customFormat="false" ht="15.75" hidden="false" customHeight="false" outlineLevel="0" collapsed="false">
      <c r="D10518" s="240" t="n">
        <v>10518</v>
      </c>
    </row>
    <row r="10519" customFormat="false" ht="15.75" hidden="false" customHeight="false" outlineLevel="0" collapsed="false">
      <c r="D10519" s="240" t="n">
        <v>10519</v>
      </c>
    </row>
    <row r="10520" customFormat="false" ht="15.75" hidden="false" customHeight="false" outlineLevel="0" collapsed="false">
      <c r="D10520" s="240" t="n">
        <v>10520</v>
      </c>
    </row>
    <row r="10521" customFormat="false" ht="15.75" hidden="false" customHeight="false" outlineLevel="0" collapsed="false">
      <c r="D10521" s="240" t="n">
        <v>10521</v>
      </c>
    </row>
    <row r="10522" customFormat="false" ht="15.75" hidden="false" customHeight="false" outlineLevel="0" collapsed="false">
      <c r="D10522" s="240" t="n">
        <v>10522</v>
      </c>
    </row>
    <row r="10523" customFormat="false" ht="15.75" hidden="false" customHeight="false" outlineLevel="0" collapsed="false">
      <c r="D10523" s="240" t="n">
        <v>10523</v>
      </c>
    </row>
    <row r="10524" customFormat="false" ht="15.75" hidden="false" customHeight="false" outlineLevel="0" collapsed="false">
      <c r="D10524" s="240" t="n">
        <v>10524</v>
      </c>
    </row>
    <row r="10525" customFormat="false" ht="15.75" hidden="false" customHeight="false" outlineLevel="0" collapsed="false">
      <c r="D10525" s="240" t="n">
        <v>10525</v>
      </c>
    </row>
    <row r="10526" customFormat="false" ht="15.75" hidden="false" customHeight="false" outlineLevel="0" collapsed="false">
      <c r="D10526" s="240" t="n">
        <v>10526</v>
      </c>
    </row>
    <row r="10527" customFormat="false" ht="15.75" hidden="false" customHeight="false" outlineLevel="0" collapsed="false">
      <c r="D10527" s="240" t="n">
        <v>10527</v>
      </c>
    </row>
    <row r="10528" customFormat="false" ht="15.75" hidden="false" customHeight="false" outlineLevel="0" collapsed="false">
      <c r="D10528" s="240" t="n">
        <v>10528</v>
      </c>
    </row>
    <row r="10529" customFormat="false" ht="15.75" hidden="false" customHeight="false" outlineLevel="0" collapsed="false">
      <c r="D10529" s="240" t="n">
        <v>10529</v>
      </c>
    </row>
    <row r="10530" customFormat="false" ht="15.75" hidden="false" customHeight="false" outlineLevel="0" collapsed="false">
      <c r="D10530" s="240" t="n">
        <v>10530</v>
      </c>
    </row>
    <row r="10531" customFormat="false" ht="15.75" hidden="false" customHeight="false" outlineLevel="0" collapsed="false">
      <c r="D10531" s="240" t="n">
        <v>10531</v>
      </c>
    </row>
    <row r="10532" customFormat="false" ht="15.75" hidden="false" customHeight="false" outlineLevel="0" collapsed="false">
      <c r="D10532" s="240" t="n">
        <v>10532</v>
      </c>
    </row>
    <row r="10533" customFormat="false" ht="15.75" hidden="false" customHeight="false" outlineLevel="0" collapsed="false">
      <c r="D10533" s="240" t="n">
        <v>10533</v>
      </c>
    </row>
    <row r="10534" customFormat="false" ht="15.75" hidden="false" customHeight="false" outlineLevel="0" collapsed="false">
      <c r="D10534" s="240" t="n">
        <v>10534</v>
      </c>
    </row>
    <row r="10535" customFormat="false" ht="15.75" hidden="false" customHeight="false" outlineLevel="0" collapsed="false">
      <c r="D10535" s="240" t="n">
        <v>10535</v>
      </c>
    </row>
    <row r="10536" customFormat="false" ht="15.75" hidden="false" customHeight="false" outlineLevel="0" collapsed="false">
      <c r="D10536" s="240" t="n">
        <v>10536</v>
      </c>
    </row>
    <row r="10537" customFormat="false" ht="15.75" hidden="false" customHeight="false" outlineLevel="0" collapsed="false">
      <c r="D10537" s="240" t="n">
        <v>10537</v>
      </c>
    </row>
    <row r="10538" customFormat="false" ht="15.75" hidden="false" customHeight="false" outlineLevel="0" collapsed="false">
      <c r="D10538" s="240" t="n">
        <v>10538</v>
      </c>
    </row>
    <row r="10539" customFormat="false" ht="15.75" hidden="false" customHeight="false" outlineLevel="0" collapsed="false">
      <c r="D10539" s="240" t="n">
        <v>10539</v>
      </c>
    </row>
    <row r="10540" customFormat="false" ht="15.75" hidden="false" customHeight="false" outlineLevel="0" collapsed="false">
      <c r="D10540" s="240" t="n">
        <v>10540</v>
      </c>
    </row>
    <row r="10541" customFormat="false" ht="15.75" hidden="false" customHeight="false" outlineLevel="0" collapsed="false">
      <c r="D10541" s="240" t="n">
        <v>10541</v>
      </c>
    </row>
    <row r="10542" customFormat="false" ht="15.75" hidden="false" customHeight="false" outlineLevel="0" collapsed="false">
      <c r="D10542" s="240" t="n">
        <v>10542</v>
      </c>
    </row>
    <row r="10543" customFormat="false" ht="15.75" hidden="false" customHeight="false" outlineLevel="0" collapsed="false">
      <c r="D10543" s="240" t="n">
        <v>10543</v>
      </c>
    </row>
    <row r="10544" customFormat="false" ht="15.75" hidden="false" customHeight="false" outlineLevel="0" collapsed="false">
      <c r="D10544" s="240" t="n">
        <v>10544</v>
      </c>
    </row>
    <row r="10545" customFormat="false" ht="15.75" hidden="false" customHeight="false" outlineLevel="0" collapsed="false">
      <c r="D10545" s="240" t="n">
        <v>10545</v>
      </c>
    </row>
    <row r="10546" customFormat="false" ht="15.75" hidden="false" customHeight="false" outlineLevel="0" collapsed="false">
      <c r="D10546" s="240" t="n">
        <v>10546</v>
      </c>
    </row>
    <row r="10547" customFormat="false" ht="15.75" hidden="false" customHeight="false" outlineLevel="0" collapsed="false">
      <c r="D10547" s="240" t="n">
        <v>10547</v>
      </c>
    </row>
    <row r="10548" customFormat="false" ht="15.75" hidden="false" customHeight="false" outlineLevel="0" collapsed="false">
      <c r="D10548" s="240" t="n">
        <v>10548</v>
      </c>
    </row>
    <row r="10549" customFormat="false" ht="15.75" hidden="false" customHeight="false" outlineLevel="0" collapsed="false">
      <c r="D10549" s="240" t="n">
        <v>10549</v>
      </c>
    </row>
    <row r="10550" customFormat="false" ht="15.75" hidden="false" customHeight="false" outlineLevel="0" collapsed="false">
      <c r="D10550" s="240" t="n">
        <v>10550</v>
      </c>
    </row>
    <row r="10551" customFormat="false" ht="15.75" hidden="false" customHeight="false" outlineLevel="0" collapsed="false">
      <c r="D10551" s="240" t="n">
        <v>10551</v>
      </c>
    </row>
    <row r="10552" customFormat="false" ht="15.75" hidden="false" customHeight="false" outlineLevel="0" collapsed="false">
      <c r="D10552" s="240" t="n">
        <v>10552</v>
      </c>
    </row>
    <row r="10553" customFormat="false" ht="15.75" hidden="false" customHeight="false" outlineLevel="0" collapsed="false">
      <c r="D10553" s="240" t="n">
        <v>10553</v>
      </c>
    </row>
    <row r="10554" customFormat="false" ht="15.75" hidden="false" customHeight="false" outlineLevel="0" collapsed="false">
      <c r="D10554" s="240" t="n">
        <v>10554</v>
      </c>
    </row>
    <row r="10555" customFormat="false" ht="15.75" hidden="false" customHeight="false" outlineLevel="0" collapsed="false">
      <c r="D10555" s="240" t="n">
        <v>10555</v>
      </c>
    </row>
    <row r="10556" customFormat="false" ht="15.75" hidden="false" customHeight="false" outlineLevel="0" collapsed="false">
      <c r="D10556" s="240" t="n">
        <v>10556</v>
      </c>
    </row>
    <row r="10557" customFormat="false" ht="15.75" hidden="false" customHeight="false" outlineLevel="0" collapsed="false">
      <c r="D10557" s="240" t="n">
        <v>10557</v>
      </c>
    </row>
    <row r="10558" customFormat="false" ht="15.75" hidden="false" customHeight="false" outlineLevel="0" collapsed="false">
      <c r="D10558" s="240" t="n">
        <v>10558</v>
      </c>
    </row>
    <row r="10559" customFormat="false" ht="15.75" hidden="false" customHeight="false" outlineLevel="0" collapsed="false">
      <c r="D10559" s="240" t="n">
        <v>10559</v>
      </c>
    </row>
    <row r="10560" customFormat="false" ht="15.75" hidden="false" customHeight="false" outlineLevel="0" collapsed="false">
      <c r="D10560" s="240" t="n">
        <v>10560</v>
      </c>
    </row>
    <row r="10561" customFormat="false" ht="15.75" hidden="false" customHeight="false" outlineLevel="0" collapsed="false">
      <c r="D10561" s="240" t="n">
        <v>10561</v>
      </c>
    </row>
    <row r="10562" customFormat="false" ht="15.75" hidden="false" customHeight="false" outlineLevel="0" collapsed="false">
      <c r="D10562" s="240" t="n">
        <v>10562</v>
      </c>
    </row>
    <row r="10563" customFormat="false" ht="15.75" hidden="false" customHeight="false" outlineLevel="0" collapsed="false">
      <c r="D10563" s="240" t="n">
        <v>10563</v>
      </c>
    </row>
    <row r="10564" customFormat="false" ht="15.75" hidden="false" customHeight="false" outlineLevel="0" collapsed="false">
      <c r="D10564" s="240" t="n">
        <v>10564</v>
      </c>
    </row>
    <row r="10565" customFormat="false" ht="15.75" hidden="false" customHeight="false" outlineLevel="0" collapsed="false">
      <c r="D10565" s="240" t="n">
        <v>10565</v>
      </c>
    </row>
    <row r="10566" customFormat="false" ht="15.75" hidden="false" customHeight="false" outlineLevel="0" collapsed="false">
      <c r="D10566" s="240" t="n">
        <v>10566</v>
      </c>
    </row>
    <row r="10567" customFormat="false" ht="15.75" hidden="false" customHeight="false" outlineLevel="0" collapsed="false">
      <c r="D10567" s="240" t="n">
        <v>10567</v>
      </c>
    </row>
    <row r="10568" customFormat="false" ht="15.75" hidden="false" customHeight="false" outlineLevel="0" collapsed="false">
      <c r="D10568" s="240" t="n">
        <v>10568</v>
      </c>
    </row>
    <row r="10569" customFormat="false" ht="15.75" hidden="false" customHeight="false" outlineLevel="0" collapsed="false">
      <c r="D10569" s="240" t="n">
        <v>10569</v>
      </c>
    </row>
    <row r="10570" customFormat="false" ht="15.75" hidden="false" customHeight="false" outlineLevel="0" collapsed="false">
      <c r="D10570" s="240" t="n">
        <v>10570</v>
      </c>
    </row>
    <row r="10571" customFormat="false" ht="15.75" hidden="false" customHeight="false" outlineLevel="0" collapsed="false">
      <c r="D10571" s="240" t="n">
        <v>10571</v>
      </c>
    </row>
    <row r="10572" customFormat="false" ht="15.75" hidden="false" customHeight="false" outlineLevel="0" collapsed="false">
      <c r="D10572" s="240" t="n">
        <v>10572</v>
      </c>
    </row>
    <row r="10573" customFormat="false" ht="15.75" hidden="false" customHeight="false" outlineLevel="0" collapsed="false">
      <c r="D10573" s="240" t="n">
        <v>10573</v>
      </c>
    </row>
    <row r="10574" customFormat="false" ht="15.75" hidden="false" customHeight="false" outlineLevel="0" collapsed="false">
      <c r="D10574" s="240" t="n">
        <v>10574</v>
      </c>
    </row>
    <row r="10575" customFormat="false" ht="15.75" hidden="false" customHeight="false" outlineLevel="0" collapsed="false">
      <c r="D10575" s="240" t="n">
        <v>10575</v>
      </c>
    </row>
    <row r="10576" customFormat="false" ht="15.75" hidden="false" customHeight="false" outlineLevel="0" collapsed="false">
      <c r="D10576" s="240" t="n">
        <v>10576</v>
      </c>
    </row>
    <row r="10577" customFormat="false" ht="15.75" hidden="false" customHeight="false" outlineLevel="0" collapsed="false">
      <c r="D10577" s="240" t="n">
        <v>10577</v>
      </c>
    </row>
    <row r="10578" customFormat="false" ht="15.75" hidden="false" customHeight="false" outlineLevel="0" collapsed="false">
      <c r="D10578" s="240" t="n">
        <v>10578</v>
      </c>
    </row>
    <row r="10579" customFormat="false" ht="15.75" hidden="false" customHeight="false" outlineLevel="0" collapsed="false">
      <c r="D10579" s="240" t="n">
        <v>10579</v>
      </c>
    </row>
    <row r="10580" customFormat="false" ht="15.75" hidden="false" customHeight="false" outlineLevel="0" collapsed="false">
      <c r="D10580" s="240" t="n">
        <v>10580</v>
      </c>
    </row>
    <row r="10581" customFormat="false" ht="15.75" hidden="false" customHeight="false" outlineLevel="0" collapsed="false">
      <c r="D10581" s="240" t="n">
        <v>10581</v>
      </c>
    </row>
    <row r="10582" customFormat="false" ht="15.75" hidden="false" customHeight="false" outlineLevel="0" collapsed="false">
      <c r="D10582" s="240" t="n">
        <v>10582</v>
      </c>
    </row>
    <row r="10583" customFormat="false" ht="15.75" hidden="false" customHeight="false" outlineLevel="0" collapsed="false">
      <c r="D10583" s="240" t="n">
        <v>10583</v>
      </c>
    </row>
    <row r="10584" customFormat="false" ht="15.75" hidden="false" customHeight="false" outlineLevel="0" collapsed="false">
      <c r="D10584" s="240" t="n">
        <v>10584</v>
      </c>
    </row>
    <row r="10585" customFormat="false" ht="15.75" hidden="false" customHeight="false" outlineLevel="0" collapsed="false">
      <c r="D10585" s="240" t="n">
        <v>10585</v>
      </c>
    </row>
    <row r="10586" customFormat="false" ht="15.75" hidden="false" customHeight="false" outlineLevel="0" collapsed="false">
      <c r="D10586" s="240" t="n">
        <v>10586</v>
      </c>
    </row>
    <row r="10587" customFormat="false" ht="15.75" hidden="false" customHeight="false" outlineLevel="0" collapsed="false">
      <c r="D10587" s="240" t="n">
        <v>10587</v>
      </c>
    </row>
    <row r="10588" customFormat="false" ht="15.75" hidden="false" customHeight="false" outlineLevel="0" collapsed="false">
      <c r="D10588" s="240" t="n">
        <v>10588</v>
      </c>
    </row>
    <row r="10589" customFormat="false" ht="15.75" hidden="false" customHeight="false" outlineLevel="0" collapsed="false">
      <c r="D10589" s="240" t="n">
        <v>10589</v>
      </c>
    </row>
    <row r="10590" customFormat="false" ht="15.75" hidden="false" customHeight="false" outlineLevel="0" collapsed="false">
      <c r="D10590" s="240" t="n">
        <v>10590</v>
      </c>
    </row>
    <row r="10591" customFormat="false" ht="15.75" hidden="false" customHeight="false" outlineLevel="0" collapsed="false">
      <c r="D10591" s="240" t="n">
        <v>10591</v>
      </c>
    </row>
    <row r="10592" customFormat="false" ht="15.75" hidden="false" customHeight="false" outlineLevel="0" collapsed="false">
      <c r="D10592" s="240" t="n">
        <v>10592</v>
      </c>
    </row>
    <row r="10593" customFormat="false" ht="15.75" hidden="false" customHeight="false" outlineLevel="0" collapsed="false">
      <c r="D10593" s="240" t="n">
        <v>10593</v>
      </c>
    </row>
    <row r="10594" customFormat="false" ht="15.75" hidden="false" customHeight="false" outlineLevel="0" collapsed="false">
      <c r="D10594" s="240" t="n">
        <v>10594</v>
      </c>
    </row>
    <row r="10595" customFormat="false" ht="15.75" hidden="false" customHeight="false" outlineLevel="0" collapsed="false">
      <c r="D10595" s="240" t="n">
        <v>10595</v>
      </c>
    </row>
    <row r="10596" customFormat="false" ht="15.75" hidden="false" customHeight="false" outlineLevel="0" collapsed="false">
      <c r="D10596" s="240" t="n">
        <v>10596</v>
      </c>
    </row>
    <row r="10597" customFormat="false" ht="15.75" hidden="false" customHeight="false" outlineLevel="0" collapsed="false">
      <c r="D10597" s="240" t="n">
        <v>10597</v>
      </c>
    </row>
    <row r="10598" customFormat="false" ht="15.75" hidden="false" customHeight="false" outlineLevel="0" collapsed="false">
      <c r="D10598" s="240" t="n">
        <v>10598</v>
      </c>
    </row>
    <row r="10599" customFormat="false" ht="15.75" hidden="false" customHeight="false" outlineLevel="0" collapsed="false">
      <c r="D10599" s="240" t="n">
        <v>10599</v>
      </c>
    </row>
    <row r="10600" customFormat="false" ht="15.75" hidden="false" customHeight="false" outlineLevel="0" collapsed="false">
      <c r="D10600" s="240" t="n">
        <v>10600</v>
      </c>
    </row>
    <row r="10601" customFormat="false" ht="15.75" hidden="false" customHeight="false" outlineLevel="0" collapsed="false">
      <c r="D10601" s="240" t="n">
        <v>10601</v>
      </c>
    </row>
    <row r="10602" customFormat="false" ht="15.75" hidden="false" customHeight="false" outlineLevel="0" collapsed="false">
      <c r="D10602" s="240" t="n">
        <v>10602</v>
      </c>
    </row>
    <row r="10603" customFormat="false" ht="15.75" hidden="false" customHeight="false" outlineLevel="0" collapsed="false">
      <c r="D10603" s="240" t="n">
        <v>10603</v>
      </c>
    </row>
    <row r="10604" customFormat="false" ht="15.75" hidden="false" customHeight="false" outlineLevel="0" collapsed="false">
      <c r="D10604" s="240" t="n">
        <v>10604</v>
      </c>
    </row>
    <row r="10605" customFormat="false" ht="15.75" hidden="false" customHeight="false" outlineLevel="0" collapsed="false">
      <c r="D10605" s="240" t="n">
        <v>10605</v>
      </c>
    </row>
    <row r="10606" customFormat="false" ht="15.75" hidden="false" customHeight="false" outlineLevel="0" collapsed="false">
      <c r="D10606" s="240" t="n">
        <v>10606</v>
      </c>
    </row>
    <row r="10607" customFormat="false" ht="15.75" hidden="false" customHeight="false" outlineLevel="0" collapsed="false">
      <c r="D10607" s="240" t="n">
        <v>10607</v>
      </c>
    </row>
    <row r="10608" customFormat="false" ht="15.75" hidden="false" customHeight="false" outlineLevel="0" collapsed="false">
      <c r="D10608" s="240" t="n">
        <v>10608</v>
      </c>
    </row>
    <row r="10609" customFormat="false" ht="15.75" hidden="false" customHeight="false" outlineLevel="0" collapsed="false">
      <c r="D10609" s="240" t="n">
        <v>10609</v>
      </c>
    </row>
    <row r="10610" customFormat="false" ht="15.75" hidden="false" customHeight="false" outlineLevel="0" collapsed="false">
      <c r="D10610" s="240" t="n">
        <v>10610</v>
      </c>
    </row>
    <row r="10611" customFormat="false" ht="15.75" hidden="false" customHeight="false" outlineLevel="0" collapsed="false">
      <c r="D10611" s="240" t="n">
        <v>10611</v>
      </c>
    </row>
    <row r="10612" customFormat="false" ht="15.75" hidden="false" customHeight="false" outlineLevel="0" collapsed="false">
      <c r="D10612" s="240" t="n">
        <v>10612</v>
      </c>
    </row>
    <row r="10613" customFormat="false" ht="15.75" hidden="false" customHeight="false" outlineLevel="0" collapsed="false">
      <c r="D10613" s="240" t="n">
        <v>10613</v>
      </c>
    </row>
    <row r="10614" customFormat="false" ht="15.75" hidden="false" customHeight="false" outlineLevel="0" collapsed="false">
      <c r="D10614" s="240" t="n">
        <v>10614</v>
      </c>
    </row>
    <row r="10615" customFormat="false" ht="15.75" hidden="false" customHeight="false" outlineLevel="0" collapsed="false">
      <c r="D10615" s="240" t="n">
        <v>10615</v>
      </c>
    </row>
    <row r="10616" customFormat="false" ht="15.75" hidden="false" customHeight="false" outlineLevel="0" collapsed="false">
      <c r="D10616" s="240" t="n">
        <v>10616</v>
      </c>
    </row>
    <row r="10617" customFormat="false" ht="15.75" hidden="false" customHeight="false" outlineLevel="0" collapsed="false">
      <c r="D10617" s="240" t="n">
        <v>10617</v>
      </c>
    </row>
    <row r="10618" customFormat="false" ht="15.75" hidden="false" customHeight="false" outlineLevel="0" collapsed="false">
      <c r="D10618" s="240" t="n">
        <v>10618</v>
      </c>
    </row>
    <row r="10619" customFormat="false" ht="15.75" hidden="false" customHeight="false" outlineLevel="0" collapsed="false">
      <c r="D10619" s="240" t="n">
        <v>10619</v>
      </c>
    </row>
    <row r="10620" customFormat="false" ht="15.75" hidden="false" customHeight="false" outlineLevel="0" collapsed="false">
      <c r="D10620" s="240" t="n">
        <v>10620</v>
      </c>
    </row>
    <row r="10621" customFormat="false" ht="15.75" hidden="false" customHeight="false" outlineLevel="0" collapsed="false">
      <c r="D10621" s="240" t="n">
        <v>10621</v>
      </c>
    </row>
    <row r="10622" customFormat="false" ht="15.75" hidden="false" customHeight="false" outlineLevel="0" collapsed="false">
      <c r="D10622" s="240" t="n">
        <v>10622</v>
      </c>
    </row>
    <row r="10623" customFormat="false" ht="15.75" hidden="false" customHeight="false" outlineLevel="0" collapsed="false">
      <c r="D10623" s="240" t="n">
        <v>10623</v>
      </c>
    </row>
    <row r="10624" customFormat="false" ht="15.75" hidden="false" customHeight="false" outlineLevel="0" collapsed="false">
      <c r="D10624" s="240" t="n">
        <v>10624</v>
      </c>
    </row>
    <row r="10625" customFormat="false" ht="15.75" hidden="false" customHeight="false" outlineLevel="0" collapsed="false">
      <c r="D10625" s="240" t="n">
        <v>10625</v>
      </c>
    </row>
    <row r="10626" customFormat="false" ht="15.75" hidden="false" customHeight="false" outlineLevel="0" collapsed="false">
      <c r="D10626" s="240" t="n">
        <v>10626</v>
      </c>
    </row>
    <row r="10627" customFormat="false" ht="15.75" hidden="false" customHeight="false" outlineLevel="0" collapsed="false">
      <c r="D10627" s="240" t="n">
        <v>10627</v>
      </c>
    </row>
    <row r="10628" customFormat="false" ht="15.75" hidden="false" customHeight="false" outlineLevel="0" collapsed="false">
      <c r="D10628" s="240" t="n">
        <v>10628</v>
      </c>
    </row>
    <row r="10629" customFormat="false" ht="15.75" hidden="false" customHeight="false" outlineLevel="0" collapsed="false">
      <c r="D10629" s="240" t="n">
        <v>10629</v>
      </c>
    </row>
    <row r="10630" customFormat="false" ht="15.75" hidden="false" customHeight="false" outlineLevel="0" collapsed="false">
      <c r="D10630" s="240" t="n">
        <v>10630</v>
      </c>
    </row>
    <row r="10631" customFormat="false" ht="15.75" hidden="false" customHeight="false" outlineLevel="0" collapsed="false">
      <c r="D10631" s="240" t="n">
        <v>10631</v>
      </c>
    </row>
    <row r="10632" customFormat="false" ht="15.75" hidden="false" customHeight="false" outlineLevel="0" collapsed="false">
      <c r="D10632" s="240" t="n">
        <v>10632</v>
      </c>
    </row>
    <row r="10633" customFormat="false" ht="15.75" hidden="false" customHeight="false" outlineLevel="0" collapsed="false">
      <c r="D10633" s="240" t="n">
        <v>10633</v>
      </c>
    </row>
    <row r="10634" customFormat="false" ht="15.75" hidden="false" customHeight="false" outlineLevel="0" collapsed="false">
      <c r="D10634" s="240" t="n">
        <v>10634</v>
      </c>
    </row>
    <row r="10635" customFormat="false" ht="15.75" hidden="false" customHeight="false" outlineLevel="0" collapsed="false">
      <c r="D10635" s="240" t="n">
        <v>10635</v>
      </c>
    </row>
    <row r="10636" customFormat="false" ht="15.75" hidden="false" customHeight="false" outlineLevel="0" collapsed="false">
      <c r="D10636" s="240" t="n">
        <v>10636</v>
      </c>
    </row>
    <row r="10637" customFormat="false" ht="15.75" hidden="false" customHeight="false" outlineLevel="0" collapsed="false">
      <c r="D10637" s="240" t="n">
        <v>10637</v>
      </c>
    </row>
    <row r="10638" customFormat="false" ht="15.75" hidden="false" customHeight="false" outlineLevel="0" collapsed="false">
      <c r="D10638" s="240" t="n">
        <v>10638</v>
      </c>
    </row>
    <row r="10639" customFormat="false" ht="15.75" hidden="false" customHeight="false" outlineLevel="0" collapsed="false">
      <c r="D10639" s="240" t="n">
        <v>10639</v>
      </c>
    </row>
    <row r="10640" customFormat="false" ht="15.75" hidden="false" customHeight="false" outlineLevel="0" collapsed="false">
      <c r="D10640" s="240" t="n">
        <v>10640</v>
      </c>
    </row>
    <row r="10641" customFormat="false" ht="15.75" hidden="false" customHeight="false" outlineLevel="0" collapsed="false">
      <c r="D10641" s="240" t="n">
        <v>10641</v>
      </c>
    </row>
    <row r="10642" customFormat="false" ht="15.75" hidden="false" customHeight="false" outlineLevel="0" collapsed="false">
      <c r="D10642" s="240" t="n">
        <v>10642</v>
      </c>
    </row>
    <row r="10643" customFormat="false" ht="15.75" hidden="false" customHeight="false" outlineLevel="0" collapsed="false">
      <c r="D10643" s="240" t="n">
        <v>10643</v>
      </c>
    </row>
    <row r="10644" customFormat="false" ht="15.75" hidden="false" customHeight="false" outlineLevel="0" collapsed="false">
      <c r="D10644" s="240" t="n">
        <v>10644</v>
      </c>
    </row>
    <row r="10645" customFormat="false" ht="15.75" hidden="false" customHeight="false" outlineLevel="0" collapsed="false">
      <c r="D10645" s="240" t="n">
        <v>10645</v>
      </c>
    </row>
    <row r="10646" customFormat="false" ht="15.75" hidden="false" customHeight="false" outlineLevel="0" collapsed="false">
      <c r="D10646" s="240" t="n">
        <v>10646</v>
      </c>
    </row>
    <row r="10647" customFormat="false" ht="15.75" hidden="false" customHeight="false" outlineLevel="0" collapsed="false">
      <c r="D10647" s="240" t="n">
        <v>10647</v>
      </c>
    </row>
    <row r="10648" customFormat="false" ht="15.75" hidden="false" customHeight="false" outlineLevel="0" collapsed="false">
      <c r="D10648" s="240" t="n">
        <v>10648</v>
      </c>
    </row>
    <row r="10649" customFormat="false" ht="15.75" hidden="false" customHeight="false" outlineLevel="0" collapsed="false">
      <c r="D10649" s="240" t="n">
        <v>10649</v>
      </c>
    </row>
    <row r="10650" customFormat="false" ht="15.75" hidden="false" customHeight="false" outlineLevel="0" collapsed="false">
      <c r="D10650" s="240" t="n">
        <v>10650</v>
      </c>
    </row>
    <row r="10651" customFormat="false" ht="15.75" hidden="false" customHeight="false" outlineLevel="0" collapsed="false">
      <c r="D10651" s="240" t="n">
        <v>10651</v>
      </c>
    </row>
    <row r="10652" customFormat="false" ht="15.75" hidden="false" customHeight="false" outlineLevel="0" collapsed="false">
      <c r="D10652" s="240" t="n">
        <v>10652</v>
      </c>
    </row>
    <row r="10653" customFormat="false" ht="15.75" hidden="false" customHeight="false" outlineLevel="0" collapsed="false">
      <c r="D10653" s="240" t="n">
        <v>10653</v>
      </c>
    </row>
    <row r="10654" customFormat="false" ht="15.75" hidden="false" customHeight="false" outlineLevel="0" collapsed="false">
      <c r="D10654" s="240" t="n">
        <v>10654</v>
      </c>
    </row>
    <row r="10655" customFormat="false" ht="15.75" hidden="false" customHeight="false" outlineLevel="0" collapsed="false">
      <c r="D10655" s="240" t="n">
        <v>10655</v>
      </c>
    </row>
    <row r="10656" customFormat="false" ht="15.75" hidden="false" customHeight="false" outlineLevel="0" collapsed="false">
      <c r="D10656" s="240" t="n">
        <v>10656</v>
      </c>
    </row>
    <row r="10657" customFormat="false" ht="15.75" hidden="false" customHeight="false" outlineLevel="0" collapsed="false">
      <c r="D10657" s="240" t="n">
        <v>10657</v>
      </c>
    </row>
    <row r="10658" customFormat="false" ht="15.75" hidden="false" customHeight="false" outlineLevel="0" collapsed="false">
      <c r="D10658" s="240" t="n">
        <v>10658</v>
      </c>
    </row>
    <row r="10659" customFormat="false" ht="15.75" hidden="false" customHeight="false" outlineLevel="0" collapsed="false">
      <c r="D10659" s="240" t="n">
        <v>10659</v>
      </c>
    </row>
    <row r="10660" customFormat="false" ht="15.75" hidden="false" customHeight="false" outlineLevel="0" collapsed="false">
      <c r="D10660" s="240" t="n">
        <v>10660</v>
      </c>
    </row>
    <row r="10661" customFormat="false" ht="15.75" hidden="false" customHeight="false" outlineLevel="0" collapsed="false">
      <c r="D10661" s="240" t="n">
        <v>10661</v>
      </c>
    </row>
    <row r="10662" customFormat="false" ht="15.75" hidden="false" customHeight="false" outlineLevel="0" collapsed="false">
      <c r="D10662" s="240" t="n">
        <v>10662</v>
      </c>
    </row>
    <row r="10663" customFormat="false" ht="15.75" hidden="false" customHeight="false" outlineLevel="0" collapsed="false">
      <c r="D10663" s="240" t="n">
        <v>10663</v>
      </c>
    </row>
    <row r="10664" customFormat="false" ht="15.75" hidden="false" customHeight="false" outlineLevel="0" collapsed="false">
      <c r="D10664" s="240" t="n">
        <v>10664</v>
      </c>
    </row>
    <row r="10665" customFormat="false" ht="15.75" hidden="false" customHeight="false" outlineLevel="0" collapsed="false">
      <c r="D10665" s="240" t="n">
        <v>10665</v>
      </c>
    </row>
    <row r="10666" customFormat="false" ht="15.75" hidden="false" customHeight="false" outlineLevel="0" collapsed="false">
      <c r="D10666" s="240" t="n">
        <v>10666</v>
      </c>
    </row>
    <row r="10667" customFormat="false" ht="15.75" hidden="false" customHeight="false" outlineLevel="0" collapsed="false">
      <c r="D10667" s="240" t="n">
        <v>10667</v>
      </c>
    </row>
    <row r="10668" customFormat="false" ht="15.75" hidden="false" customHeight="false" outlineLevel="0" collapsed="false">
      <c r="D10668" s="240" t="n">
        <v>10668</v>
      </c>
    </row>
    <row r="10669" customFormat="false" ht="15.75" hidden="false" customHeight="false" outlineLevel="0" collapsed="false">
      <c r="D10669" s="240" t="n">
        <v>10669</v>
      </c>
    </row>
    <row r="10670" customFormat="false" ht="15.75" hidden="false" customHeight="false" outlineLevel="0" collapsed="false">
      <c r="D10670" s="240" t="n">
        <v>10670</v>
      </c>
    </row>
    <row r="10671" customFormat="false" ht="15.75" hidden="false" customHeight="false" outlineLevel="0" collapsed="false">
      <c r="D10671" s="240" t="n">
        <v>10671</v>
      </c>
    </row>
    <row r="10672" customFormat="false" ht="15.75" hidden="false" customHeight="false" outlineLevel="0" collapsed="false">
      <c r="D10672" s="240" t="n">
        <v>10672</v>
      </c>
    </row>
    <row r="10673" customFormat="false" ht="15.75" hidden="false" customHeight="false" outlineLevel="0" collapsed="false">
      <c r="D10673" s="240" t="n">
        <v>10673</v>
      </c>
    </row>
    <row r="10674" customFormat="false" ht="15.75" hidden="false" customHeight="false" outlineLevel="0" collapsed="false">
      <c r="D10674" s="240" t="n">
        <v>10674</v>
      </c>
    </row>
    <row r="10675" customFormat="false" ht="15.75" hidden="false" customHeight="false" outlineLevel="0" collapsed="false">
      <c r="D10675" s="240" t="n">
        <v>10675</v>
      </c>
    </row>
    <row r="10676" customFormat="false" ht="15.75" hidden="false" customHeight="false" outlineLevel="0" collapsed="false">
      <c r="D10676" s="240" t="n">
        <v>10676</v>
      </c>
    </row>
    <row r="10677" customFormat="false" ht="15.75" hidden="false" customHeight="false" outlineLevel="0" collapsed="false">
      <c r="D10677" s="240" t="n">
        <v>10677</v>
      </c>
    </row>
    <row r="10678" customFormat="false" ht="15.75" hidden="false" customHeight="false" outlineLevel="0" collapsed="false">
      <c r="D10678" s="240" t="n">
        <v>10678</v>
      </c>
    </row>
    <row r="10679" customFormat="false" ht="15.75" hidden="false" customHeight="false" outlineLevel="0" collapsed="false">
      <c r="D10679" s="240" t="n">
        <v>10679</v>
      </c>
    </row>
    <row r="10680" customFormat="false" ht="15.75" hidden="false" customHeight="false" outlineLevel="0" collapsed="false">
      <c r="D10680" s="240" t="n">
        <v>10680</v>
      </c>
    </row>
    <row r="10681" customFormat="false" ht="15.75" hidden="false" customHeight="false" outlineLevel="0" collapsed="false">
      <c r="D10681" s="240" t="n">
        <v>10681</v>
      </c>
    </row>
    <row r="10682" customFormat="false" ht="15.75" hidden="false" customHeight="false" outlineLevel="0" collapsed="false">
      <c r="D10682" s="240" t="n">
        <v>10682</v>
      </c>
    </row>
    <row r="10683" customFormat="false" ht="15.75" hidden="false" customHeight="false" outlineLevel="0" collapsed="false">
      <c r="D10683" s="240" t="n">
        <v>10683</v>
      </c>
    </row>
    <row r="10684" customFormat="false" ht="15.75" hidden="false" customHeight="false" outlineLevel="0" collapsed="false">
      <c r="D10684" s="240" t="n">
        <v>10684</v>
      </c>
    </row>
    <row r="10685" customFormat="false" ht="15.75" hidden="false" customHeight="false" outlineLevel="0" collapsed="false">
      <c r="D10685" s="240" t="n">
        <v>10685</v>
      </c>
    </row>
    <row r="10686" customFormat="false" ht="15.75" hidden="false" customHeight="false" outlineLevel="0" collapsed="false">
      <c r="D10686" s="240" t="n">
        <v>10686</v>
      </c>
    </row>
    <row r="10687" customFormat="false" ht="15.75" hidden="false" customHeight="false" outlineLevel="0" collapsed="false">
      <c r="D10687" s="240" t="n">
        <v>10687</v>
      </c>
    </row>
    <row r="10688" customFormat="false" ht="15.75" hidden="false" customHeight="false" outlineLevel="0" collapsed="false">
      <c r="D10688" s="240" t="n">
        <v>10688</v>
      </c>
    </row>
    <row r="10689" customFormat="false" ht="15.75" hidden="false" customHeight="false" outlineLevel="0" collapsed="false">
      <c r="D10689" s="240" t="n">
        <v>10689</v>
      </c>
    </row>
    <row r="10690" customFormat="false" ht="15.75" hidden="false" customHeight="false" outlineLevel="0" collapsed="false">
      <c r="D10690" s="240" t="n">
        <v>10690</v>
      </c>
    </row>
    <row r="10691" customFormat="false" ht="15.75" hidden="false" customHeight="false" outlineLevel="0" collapsed="false">
      <c r="D10691" s="240" t="n">
        <v>10691</v>
      </c>
    </row>
    <row r="10692" customFormat="false" ht="15.75" hidden="false" customHeight="false" outlineLevel="0" collapsed="false">
      <c r="D10692" s="240" t="n">
        <v>10692</v>
      </c>
    </row>
    <row r="10693" customFormat="false" ht="15.75" hidden="false" customHeight="false" outlineLevel="0" collapsed="false">
      <c r="D10693" s="240" t="n">
        <v>10693</v>
      </c>
    </row>
    <row r="10694" customFormat="false" ht="15.75" hidden="false" customHeight="false" outlineLevel="0" collapsed="false">
      <c r="D10694" s="240" t="n">
        <v>10694</v>
      </c>
    </row>
    <row r="10695" customFormat="false" ht="15.75" hidden="false" customHeight="false" outlineLevel="0" collapsed="false">
      <c r="D10695" s="240" t="n">
        <v>10695</v>
      </c>
    </row>
    <row r="10696" customFormat="false" ht="15.75" hidden="false" customHeight="false" outlineLevel="0" collapsed="false">
      <c r="D10696" s="240" t="n">
        <v>10696</v>
      </c>
    </row>
    <row r="10697" customFormat="false" ht="15.75" hidden="false" customHeight="false" outlineLevel="0" collapsed="false">
      <c r="D10697" s="240" t="n">
        <v>10697</v>
      </c>
    </row>
    <row r="10698" customFormat="false" ht="15.75" hidden="false" customHeight="false" outlineLevel="0" collapsed="false">
      <c r="D10698" s="240" t="n">
        <v>10698</v>
      </c>
    </row>
    <row r="10699" customFormat="false" ht="15.75" hidden="false" customHeight="false" outlineLevel="0" collapsed="false">
      <c r="D10699" s="240" t="n">
        <v>10699</v>
      </c>
    </row>
    <row r="10700" customFormat="false" ht="15.75" hidden="false" customHeight="false" outlineLevel="0" collapsed="false">
      <c r="D10700" s="240" t="n">
        <v>10700</v>
      </c>
    </row>
    <row r="10701" customFormat="false" ht="15.75" hidden="false" customHeight="false" outlineLevel="0" collapsed="false">
      <c r="D10701" s="240" t="n">
        <v>10701</v>
      </c>
    </row>
    <row r="10702" customFormat="false" ht="15.75" hidden="false" customHeight="false" outlineLevel="0" collapsed="false">
      <c r="D10702" s="240" t="n">
        <v>10702</v>
      </c>
    </row>
    <row r="10703" customFormat="false" ht="15.75" hidden="false" customHeight="false" outlineLevel="0" collapsed="false">
      <c r="D10703" s="240" t="n">
        <v>10703</v>
      </c>
    </row>
    <row r="10704" customFormat="false" ht="15.75" hidden="false" customHeight="false" outlineLevel="0" collapsed="false">
      <c r="D10704" s="240" t="n">
        <v>10704</v>
      </c>
    </row>
    <row r="10705" customFormat="false" ht="15.75" hidden="false" customHeight="false" outlineLevel="0" collapsed="false">
      <c r="D10705" s="240" t="n">
        <v>10705</v>
      </c>
    </row>
    <row r="10706" customFormat="false" ht="15.75" hidden="false" customHeight="false" outlineLevel="0" collapsed="false">
      <c r="D10706" s="240" t="n">
        <v>10706</v>
      </c>
    </row>
    <row r="10707" customFormat="false" ht="15.75" hidden="false" customHeight="false" outlineLevel="0" collapsed="false">
      <c r="D10707" s="240" t="n">
        <v>10707</v>
      </c>
    </row>
    <row r="10708" customFormat="false" ht="15.75" hidden="false" customHeight="false" outlineLevel="0" collapsed="false">
      <c r="D10708" s="240" t="n">
        <v>10708</v>
      </c>
    </row>
    <row r="10709" customFormat="false" ht="15.75" hidden="false" customHeight="false" outlineLevel="0" collapsed="false">
      <c r="D10709" s="240" t="n">
        <v>10709</v>
      </c>
    </row>
    <row r="10710" customFormat="false" ht="15.75" hidden="false" customHeight="false" outlineLevel="0" collapsed="false">
      <c r="D10710" s="240" t="n">
        <v>10710</v>
      </c>
    </row>
    <row r="10711" customFormat="false" ht="15.75" hidden="false" customHeight="false" outlineLevel="0" collapsed="false">
      <c r="D10711" s="240" t="n">
        <v>10711</v>
      </c>
    </row>
    <row r="10712" customFormat="false" ht="15.75" hidden="false" customHeight="false" outlineLevel="0" collapsed="false">
      <c r="D10712" s="240" t="n">
        <v>10712</v>
      </c>
    </row>
    <row r="10713" customFormat="false" ht="15.75" hidden="false" customHeight="false" outlineLevel="0" collapsed="false">
      <c r="D10713" s="240" t="n">
        <v>10713</v>
      </c>
    </row>
    <row r="10714" customFormat="false" ht="15.75" hidden="false" customHeight="false" outlineLevel="0" collapsed="false">
      <c r="D10714" s="240" t="n">
        <v>10714</v>
      </c>
    </row>
    <row r="10715" customFormat="false" ht="15.75" hidden="false" customHeight="false" outlineLevel="0" collapsed="false">
      <c r="D10715" s="240" t="n">
        <v>10715</v>
      </c>
    </row>
    <row r="10716" customFormat="false" ht="15.75" hidden="false" customHeight="false" outlineLevel="0" collapsed="false">
      <c r="D10716" s="240" t="n">
        <v>10716</v>
      </c>
    </row>
    <row r="10717" customFormat="false" ht="15.75" hidden="false" customHeight="false" outlineLevel="0" collapsed="false">
      <c r="D10717" s="240" t="n">
        <v>10717</v>
      </c>
    </row>
    <row r="10718" customFormat="false" ht="15.75" hidden="false" customHeight="false" outlineLevel="0" collapsed="false">
      <c r="D10718" s="240" t="n">
        <v>10718</v>
      </c>
    </row>
    <row r="10719" customFormat="false" ht="15.75" hidden="false" customHeight="false" outlineLevel="0" collapsed="false">
      <c r="D10719" s="240" t="n">
        <v>10719</v>
      </c>
    </row>
    <row r="10720" customFormat="false" ht="15.75" hidden="false" customHeight="false" outlineLevel="0" collapsed="false">
      <c r="D10720" s="240" t="n">
        <v>10720</v>
      </c>
    </row>
    <row r="10721" customFormat="false" ht="15.75" hidden="false" customHeight="false" outlineLevel="0" collapsed="false">
      <c r="D10721" s="240" t="n">
        <v>10721</v>
      </c>
    </row>
    <row r="10722" customFormat="false" ht="15.75" hidden="false" customHeight="false" outlineLevel="0" collapsed="false">
      <c r="D10722" s="240" t="n">
        <v>10722</v>
      </c>
    </row>
    <row r="10723" customFormat="false" ht="15.75" hidden="false" customHeight="false" outlineLevel="0" collapsed="false">
      <c r="D10723" s="240" t="n">
        <v>10723</v>
      </c>
    </row>
    <row r="10724" customFormat="false" ht="15.75" hidden="false" customHeight="false" outlineLevel="0" collapsed="false">
      <c r="D10724" s="240" t="n">
        <v>10724</v>
      </c>
    </row>
    <row r="10725" customFormat="false" ht="15.75" hidden="false" customHeight="false" outlineLevel="0" collapsed="false">
      <c r="D10725" s="240" t="n">
        <v>10725</v>
      </c>
    </row>
    <row r="10726" customFormat="false" ht="15.75" hidden="false" customHeight="false" outlineLevel="0" collapsed="false">
      <c r="D10726" s="240" t="n">
        <v>10726</v>
      </c>
    </row>
    <row r="10727" customFormat="false" ht="15.75" hidden="false" customHeight="false" outlineLevel="0" collapsed="false">
      <c r="D10727" s="240" t="n">
        <v>10727</v>
      </c>
    </row>
    <row r="10728" customFormat="false" ht="15.75" hidden="false" customHeight="false" outlineLevel="0" collapsed="false">
      <c r="D10728" s="240" t="n">
        <v>10728</v>
      </c>
    </row>
    <row r="10729" customFormat="false" ht="15.75" hidden="false" customHeight="false" outlineLevel="0" collapsed="false">
      <c r="D10729" s="240" t="n">
        <v>10729</v>
      </c>
    </row>
    <row r="10730" customFormat="false" ht="15.75" hidden="false" customHeight="false" outlineLevel="0" collapsed="false">
      <c r="D10730" s="240" t="n">
        <v>10730</v>
      </c>
    </row>
    <row r="10731" customFormat="false" ht="15.75" hidden="false" customHeight="false" outlineLevel="0" collapsed="false">
      <c r="D10731" s="240" t="n">
        <v>10731</v>
      </c>
    </row>
    <row r="10732" customFormat="false" ht="15.75" hidden="false" customHeight="false" outlineLevel="0" collapsed="false">
      <c r="D10732" s="240" t="n">
        <v>10732</v>
      </c>
    </row>
    <row r="10733" customFormat="false" ht="15.75" hidden="false" customHeight="false" outlineLevel="0" collapsed="false">
      <c r="D10733" s="240" t="n">
        <v>10733</v>
      </c>
    </row>
    <row r="10734" customFormat="false" ht="15.75" hidden="false" customHeight="false" outlineLevel="0" collapsed="false">
      <c r="D10734" s="240" t="n">
        <v>10734</v>
      </c>
    </row>
    <row r="10735" customFormat="false" ht="15.75" hidden="false" customHeight="false" outlineLevel="0" collapsed="false">
      <c r="D10735" s="240" t="n">
        <v>10735</v>
      </c>
    </row>
    <row r="10736" customFormat="false" ht="15.75" hidden="false" customHeight="false" outlineLevel="0" collapsed="false">
      <c r="D10736" s="240" t="n">
        <v>10736</v>
      </c>
    </row>
    <row r="10737" customFormat="false" ht="15.75" hidden="false" customHeight="false" outlineLevel="0" collapsed="false">
      <c r="D10737" s="240" t="n">
        <v>10737</v>
      </c>
    </row>
    <row r="10738" customFormat="false" ht="15.75" hidden="false" customHeight="false" outlineLevel="0" collapsed="false">
      <c r="D10738" s="240" t="n">
        <v>10738</v>
      </c>
    </row>
    <row r="10739" customFormat="false" ht="15.75" hidden="false" customHeight="false" outlineLevel="0" collapsed="false">
      <c r="D10739" s="240" t="n">
        <v>10739</v>
      </c>
    </row>
    <row r="10740" customFormat="false" ht="15.75" hidden="false" customHeight="false" outlineLevel="0" collapsed="false">
      <c r="D10740" s="240" t="n">
        <v>10740</v>
      </c>
    </row>
    <row r="10741" customFormat="false" ht="15.75" hidden="false" customHeight="false" outlineLevel="0" collapsed="false">
      <c r="D10741" s="240" t="n">
        <v>10741</v>
      </c>
    </row>
    <row r="10742" customFormat="false" ht="15.75" hidden="false" customHeight="false" outlineLevel="0" collapsed="false">
      <c r="D10742" s="240" t="n">
        <v>10742</v>
      </c>
    </row>
    <row r="10743" customFormat="false" ht="15.75" hidden="false" customHeight="false" outlineLevel="0" collapsed="false">
      <c r="D10743" s="240" t="n">
        <v>10743</v>
      </c>
    </row>
    <row r="10744" customFormat="false" ht="15.75" hidden="false" customHeight="false" outlineLevel="0" collapsed="false">
      <c r="D10744" s="240" t="n">
        <v>10744</v>
      </c>
    </row>
    <row r="10745" customFormat="false" ht="15.75" hidden="false" customHeight="false" outlineLevel="0" collapsed="false">
      <c r="D10745" s="240" t="n">
        <v>10745</v>
      </c>
    </row>
    <row r="10746" customFormat="false" ht="15.75" hidden="false" customHeight="false" outlineLevel="0" collapsed="false">
      <c r="D10746" s="240" t="n">
        <v>10746</v>
      </c>
    </row>
    <row r="10747" customFormat="false" ht="15.75" hidden="false" customHeight="false" outlineLevel="0" collapsed="false">
      <c r="D10747" s="240" t="n">
        <v>10747</v>
      </c>
    </row>
    <row r="10748" customFormat="false" ht="15.75" hidden="false" customHeight="false" outlineLevel="0" collapsed="false">
      <c r="D10748" s="240" t="n">
        <v>10748</v>
      </c>
    </row>
    <row r="10749" customFormat="false" ht="15.75" hidden="false" customHeight="false" outlineLevel="0" collapsed="false">
      <c r="D10749" s="240" t="n">
        <v>10749</v>
      </c>
    </row>
    <row r="10750" customFormat="false" ht="15.75" hidden="false" customHeight="false" outlineLevel="0" collapsed="false">
      <c r="D10750" s="240" t="n">
        <v>10750</v>
      </c>
    </row>
    <row r="10751" customFormat="false" ht="15.75" hidden="false" customHeight="false" outlineLevel="0" collapsed="false">
      <c r="D10751" s="240" t="n">
        <v>10751</v>
      </c>
    </row>
    <row r="10752" customFormat="false" ht="15.75" hidden="false" customHeight="false" outlineLevel="0" collapsed="false">
      <c r="D10752" s="240" t="n">
        <v>10752</v>
      </c>
    </row>
    <row r="10753" customFormat="false" ht="15.75" hidden="false" customHeight="false" outlineLevel="0" collapsed="false">
      <c r="D10753" s="240" t="n">
        <v>10753</v>
      </c>
    </row>
    <row r="10754" customFormat="false" ht="15.75" hidden="false" customHeight="false" outlineLevel="0" collapsed="false">
      <c r="D10754" s="240" t="n">
        <v>10754</v>
      </c>
    </row>
    <row r="10755" customFormat="false" ht="15.75" hidden="false" customHeight="false" outlineLevel="0" collapsed="false">
      <c r="D10755" s="240" t="n">
        <v>10755</v>
      </c>
    </row>
    <row r="10756" customFormat="false" ht="15.75" hidden="false" customHeight="false" outlineLevel="0" collapsed="false">
      <c r="D10756" s="240" t="n">
        <v>10756</v>
      </c>
    </row>
    <row r="10757" customFormat="false" ht="15.75" hidden="false" customHeight="false" outlineLevel="0" collapsed="false">
      <c r="D10757" s="240" t="n">
        <v>10757</v>
      </c>
    </row>
    <row r="10758" customFormat="false" ht="15.75" hidden="false" customHeight="false" outlineLevel="0" collapsed="false">
      <c r="D10758" s="240" t="n">
        <v>10758</v>
      </c>
    </row>
    <row r="10759" customFormat="false" ht="15.75" hidden="false" customHeight="false" outlineLevel="0" collapsed="false">
      <c r="D10759" s="240" t="n">
        <v>10759</v>
      </c>
    </row>
    <row r="10760" customFormat="false" ht="15.75" hidden="false" customHeight="false" outlineLevel="0" collapsed="false">
      <c r="D10760" s="240" t="n">
        <v>10760</v>
      </c>
    </row>
    <row r="10761" customFormat="false" ht="15.75" hidden="false" customHeight="false" outlineLevel="0" collapsed="false">
      <c r="D10761" s="240" t="n">
        <v>10761</v>
      </c>
    </row>
    <row r="10762" customFormat="false" ht="15.75" hidden="false" customHeight="false" outlineLevel="0" collapsed="false">
      <c r="D10762" s="240" t="n">
        <v>10762</v>
      </c>
    </row>
    <row r="10763" customFormat="false" ht="15.75" hidden="false" customHeight="false" outlineLevel="0" collapsed="false">
      <c r="D10763" s="240" t="n">
        <v>10763</v>
      </c>
    </row>
    <row r="10764" customFormat="false" ht="15.75" hidden="false" customHeight="false" outlineLevel="0" collapsed="false">
      <c r="D10764" s="240" t="n">
        <v>10764</v>
      </c>
    </row>
    <row r="10765" customFormat="false" ht="15.75" hidden="false" customHeight="false" outlineLevel="0" collapsed="false">
      <c r="D10765" s="240" t="n">
        <v>10765</v>
      </c>
    </row>
    <row r="10766" customFormat="false" ht="15.75" hidden="false" customHeight="false" outlineLevel="0" collapsed="false">
      <c r="D10766" s="240" t="n">
        <v>10766</v>
      </c>
    </row>
    <row r="10767" customFormat="false" ht="15.75" hidden="false" customHeight="false" outlineLevel="0" collapsed="false">
      <c r="D10767" s="240" t="n">
        <v>10767</v>
      </c>
    </row>
    <row r="10768" customFormat="false" ht="15.75" hidden="false" customHeight="false" outlineLevel="0" collapsed="false">
      <c r="D10768" s="240" t="n">
        <v>10768</v>
      </c>
    </row>
    <row r="10769" customFormat="false" ht="15.75" hidden="false" customHeight="false" outlineLevel="0" collapsed="false">
      <c r="D10769" s="240" t="n">
        <v>10769</v>
      </c>
    </row>
    <row r="10770" customFormat="false" ht="15.75" hidden="false" customHeight="false" outlineLevel="0" collapsed="false">
      <c r="D10770" s="240" t="n">
        <v>10770</v>
      </c>
    </row>
    <row r="10771" customFormat="false" ht="15.75" hidden="false" customHeight="false" outlineLevel="0" collapsed="false">
      <c r="D10771" s="240" t="n">
        <v>10771</v>
      </c>
    </row>
    <row r="10772" customFormat="false" ht="15.75" hidden="false" customHeight="false" outlineLevel="0" collapsed="false">
      <c r="D10772" s="240" t="n">
        <v>10772</v>
      </c>
    </row>
    <row r="10773" customFormat="false" ht="15.75" hidden="false" customHeight="false" outlineLevel="0" collapsed="false">
      <c r="D10773" s="240" t="n">
        <v>10773</v>
      </c>
    </row>
    <row r="10774" customFormat="false" ht="15.75" hidden="false" customHeight="false" outlineLevel="0" collapsed="false">
      <c r="D10774" s="240" t="n">
        <v>10774</v>
      </c>
    </row>
    <row r="10775" customFormat="false" ht="15.75" hidden="false" customHeight="false" outlineLevel="0" collapsed="false">
      <c r="D10775" s="240" t="n">
        <v>10775</v>
      </c>
    </row>
    <row r="10776" customFormat="false" ht="15.75" hidden="false" customHeight="false" outlineLevel="0" collapsed="false">
      <c r="D10776" s="240" t="n">
        <v>10776</v>
      </c>
    </row>
    <row r="10777" customFormat="false" ht="15.75" hidden="false" customHeight="false" outlineLevel="0" collapsed="false">
      <c r="D10777" s="240" t="n">
        <v>10777</v>
      </c>
    </row>
    <row r="10778" customFormat="false" ht="15.75" hidden="false" customHeight="false" outlineLevel="0" collapsed="false">
      <c r="D10778" s="240" t="n">
        <v>10778</v>
      </c>
    </row>
    <row r="10779" customFormat="false" ht="15.75" hidden="false" customHeight="false" outlineLevel="0" collapsed="false">
      <c r="D10779" s="240" t="n">
        <v>10779</v>
      </c>
    </row>
    <row r="10780" customFormat="false" ht="15.75" hidden="false" customHeight="false" outlineLevel="0" collapsed="false">
      <c r="D10780" s="240" t="n">
        <v>10780</v>
      </c>
    </row>
    <row r="10781" customFormat="false" ht="15.75" hidden="false" customHeight="false" outlineLevel="0" collapsed="false">
      <c r="D10781" s="240" t="n">
        <v>10781</v>
      </c>
    </row>
    <row r="10782" customFormat="false" ht="15.75" hidden="false" customHeight="false" outlineLevel="0" collapsed="false">
      <c r="D10782" s="240" t="n">
        <v>10782</v>
      </c>
    </row>
    <row r="10783" customFormat="false" ht="15.75" hidden="false" customHeight="false" outlineLevel="0" collapsed="false">
      <c r="D10783" s="240" t="n">
        <v>10783</v>
      </c>
    </row>
    <row r="10784" customFormat="false" ht="15.75" hidden="false" customHeight="false" outlineLevel="0" collapsed="false">
      <c r="D10784" s="240" t="n">
        <v>10784</v>
      </c>
    </row>
    <row r="10785" customFormat="false" ht="15.75" hidden="false" customHeight="false" outlineLevel="0" collapsed="false">
      <c r="D10785" s="240" t="n">
        <v>10785</v>
      </c>
    </row>
    <row r="10786" customFormat="false" ht="15.75" hidden="false" customHeight="false" outlineLevel="0" collapsed="false">
      <c r="D10786" s="240" t="n">
        <v>10786</v>
      </c>
    </row>
    <row r="10787" customFormat="false" ht="15.75" hidden="false" customHeight="false" outlineLevel="0" collapsed="false">
      <c r="D10787" s="240" t="n">
        <v>10787</v>
      </c>
    </row>
    <row r="10788" customFormat="false" ht="15.75" hidden="false" customHeight="false" outlineLevel="0" collapsed="false">
      <c r="D10788" s="240" t="n">
        <v>10788</v>
      </c>
    </row>
    <row r="10789" customFormat="false" ht="15.75" hidden="false" customHeight="false" outlineLevel="0" collapsed="false">
      <c r="D10789" s="240" t="n">
        <v>10789</v>
      </c>
    </row>
    <row r="10790" customFormat="false" ht="15.75" hidden="false" customHeight="false" outlineLevel="0" collapsed="false">
      <c r="D10790" s="240" t="n">
        <v>10790</v>
      </c>
    </row>
    <row r="10791" customFormat="false" ht="15.75" hidden="false" customHeight="false" outlineLevel="0" collapsed="false">
      <c r="D10791" s="240" t="n">
        <v>10791</v>
      </c>
    </row>
    <row r="10792" customFormat="false" ht="15.75" hidden="false" customHeight="false" outlineLevel="0" collapsed="false">
      <c r="D10792" s="240" t="n">
        <v>10792</v>
      </c>
    </row>
    <row r="10793" customFormat="false" ht="15.75" hidden="false" customHeight="false" outlineLevel="0" collapsed="false">
      <c r="D10793" s="240" t="n">
        <v>10793</v>
      </c>
    </row>
    <row r="10794" customFormat="false" ht="15.75" hidden="false" customHeight="false" outlineLevel="0" collapsed="false">
      <c r="D10794" s="240" t="n">
        <v>10794</v>
      </c>
    </row>
    <row r="10795" customFormat="false" ht="15.75" hidden="false" customHeight="false" outlineLevel="0" collapsed="false">
      <c r="D10795" s="240" t="n">
        <v>10795</v>
      </c>
    </row>
    <row r="10796" customFormat="false" ht="15.75" hidden="false" customHeight="false" outlineLevel="0" collapsed="false">
      <c r="D10796" s="240" t="n">
        <v>10796</v>
      </c>
    </row>
    <row r="10797" customFormat="false" ht="15.75" hidden="false" customHeight="false" outlineLevel="0" collapsed="false">
      <c r="D10797" s="240" t="n">
        <v>10797</v>
      </c>
    </row>
    <row r="10798" customFormat="false" ht="15.75" hidden="false" customHeight="false" outlineLevel="0" collapsed="false">
      <c r="D10798" s="240" t="n">
        <v>10798</v>
      </c>
    </row>
    <row r="10799" customFormat="false" ht="15.75" hidden="false" customHeight="false" outlineLevel="0" collapsed="false">
      <c r="D10799" s="240" t="n">
        <v>10799</v>
      </c>
    </row>
    <row r="10800" customFormat="false" ht="15.75" hidden="false" customHeight="false" outlineLevel="0" collapsed="false">
      <c r="D10800" s="240" t="n">
        <v>10800</v>
      </c>
    </row>
    <row r="10801" customFormat="false" ht="15.75" hidden="false" customHeight="false" outlineLevel="0" collapsed="false">
      <c r="D10801" s="240" t="n">
        <v>10801</v>
      </c>
    </row>
    <row r="10802" customFormat="false" ht="15.75" hidden="false" customHeight="false" outlineLevel="0" collapsed="false">
      <c r="D10802" s="240" t="n">
        <v>10802</v>
      </c>
    </row>
    <row r="10803" customFormat="false" ht="15.75" hidden="false" customHeight="false" outlineLevel="0" collapsed="false">
      <c r="D10803" s="240" t="n">
        <v>10803</v>
      </c>
    </row>
    <row r="10804" customFormat="false" ht="15.75" hidden="false" customHeight="false" outlineLevel="0" collapsed="false">
      <c r="D10804" s="240" t="n">
        <v>10804</v>
      </c>
    </row>
    <row r="10805" customFormat="false" ht="15.75" hidden="false" customHeight="false" outlineLevel="0" collapsed="false">
      <c r="D10805" s="240" t="n">
        <v>10805</v>
      </c>
    </row>
    <row r="10806" customFormat="false" ht="15.75" hidden="false" customHeight="false" outlineLevel="0" collapsed="false">
      <c r="D10806" s="240" t="n">
        <v>10806</v>
      </c>
    </row>
    <row r="10807" customFormat="false" ht="15.75" hidden="false" customHeight="false" outlineLevel="0" collapsed="false">
      <c r="D10807" s="240" t="n">
        <v>10807</v>
      </c>
    </row>
    <row r="10808" customFormat="false" ht="15.75" hidden="false" customHeight="false" outlineLevel="0" collapsed="false">
      <c r="D10808" s="240" t="n">
        <v>10808</v>
      </c>
    </row>
    <row r="10809" customFormat="false" ht="15.75" hidden="false" customHeight="false" outlineLevel="0" collapsed="false">
      <c r="D10809" s="240" t="n">
        <v>10809</v>
      </c>
    </row>
    <row r="10810" customFormat="false" ht="15.75" hidden="false" customHeight="false" outlineLevel="0" collapsed="false">
      <c r="D10810" s="240" t="n">
        <v>10810</v>
      </c>
    </row>
    <row r="10811" customFormat="false" ht="15.75" hidden="false" customHeight="false" outlineLevel="0" collapsed="false">
      <c r="D10811" s="240" t="n">
        <v>10811</v>
      </c>
    </row>
    <row r="10812" customFormat="false" ht="15.75" hidden="false" customHeight="false" outlineLevel="0" collapsed="false">
      <c r="D10812" s="240" t="n">
        <v>10812</v>
      </c>
    </row>
    <row r="10813" customFormat="false" ht="15.75" hidden="false" customHeight="false" outlineLevel="0" collapsed="false">
      <c r="D10813" s="240" t="n">
        <v>10813</v>
      </c>
    </row>
    <row r="10814" customFormat="false" ht="15.75" hidden="false" customHeight="false" outlineLevel="0" collapsed="false">
      <c r="D10814" s="240" t="n">
        <v>10814</v>
      </c>
    </row>
    <row r="10815" customFormat="false" ht="15.75" hidden="false" customHeight="false" outlineLevel="0" collapsed="false">
      <c r="D10815" s="240" t="n">
        <v>10815</v>
      </c>
    </row>
    <row r="10816" customFormat="false" ht="15.75" hidden="false" customHeight="false" outlineLevel="0" collapsed="false">
      <c r="D10816" s="240" t="n">
        <v>10816</v>
      </c>
    </row>
    <row r="10817" customFormat="false" ht="15.75" hidden="false" customHeight="false" outlineLevel="0" collapsed="false">
      <c r="D10817" s="240" t="n">
        <v>10817</v>
      </c>
    </row>
    <row r="10818" customFormat="false" ht="15.75" hidden="false" customHeight="false" outlineLevel="0" collapsed="false">
      <c r="D10818" s="240" t="n">
        <v>10818</v>
      </c>
    </row>
    <row r="10819" customFormat="false" ht="15.75" hidden="false" customHeight="false" outlineLevel="0" collapsed="false">
      <c r="D10819" s="240" t="n">
        <v>10819</v>
      </c>
    </row>
    <row r="10820" customFormat="false" ht="15.75" hidden="false" customHeight="false" outlineLevel="0" collapsed="false">
      <c r="D10820" s="240" t="n">
        <v>10820</v>
      </c>
    </row>
    <row r="10821" customFormat="false" ht="15.75" hidden="false" customHeight="false" outlineLevel="0" collapsed="false">
      <c r="D10821" s="240" t="n">
        <v>10821</v>
      </c>
    </row>
    <row r="10822" customFormat="false" ht="15.75" hidden="false" customHeight="false" outlineLevel="0" collapsed="false">
      <c r="D10822" s="240" t="n">
        <v>10822</v>
      </c>
    </row>
    <row r="10823" customFormat="false" ht="15.75" hidden="false" customHeight="false" outlineLevel="0" collapsed="false">
      <c r="D10823" s="240" t="n">
        <v>10823</v>
      </c>
    </row>
    <row r="10824" customFormat="false" ht="15.75" hidden="false" customHeight="false" outlineLevel="0" collapsed="false">
      <c r="D10824" s="240" t="n">
        <v>10824</v>
      </c>
    </row>
    <row r="10825" customFormat="false" ht="15.75" hidden="false" customHeight="false" outlineLevel="0" collapsed="false">
      <c r="D10825" s="240" t="n">
        <v>10825</v>
      </c>
    </row>
    <row r="10826" customFormat="false" ht="15.75" hidden="false" customHeight="false" outlineLevel="0" collapsed="false">
      <c r="D10826" s="240" t="n">
        <v>10826</v>
      </c>
    </row>
    <row r="10827" customFormat="false" ht="15.75" hidden="false" customHeight="false" outlineLevel="0" collapsed="false">
      <c r="D10827" s="240" t="n">
        <v>10827</v>
      </c>
    </row>
    <row r="10828" customFormat="false" ht="15.75" hidden="false" customHeight="false" outlineLevel="0" collapsed="false">
      <c r="D10828" s="240" t="n">
        <v>10828</v>
      </c>
    </row>
    <row r="10829" customFormat="false" ht="15.75" hidden="false" customHeight="false" outlineLevel="0" collapsed="false">
      <c r="D10829" s="240" t="n">
        <v>10829</v>
      </c>
    </row>
    <row r="10830" customFormat="false" ht="15.75" hidden="false" customHeight="false" outlineLevel="0" collapsed="false">
      <c r="D10830" s="240" t="n">
        <v>10830</v>
      </c>
    </row>
    <row r="10831" customFormat="false" ht="15.75" hidden="false" customHeight="false" outlineLevel="0" collapsed="false">
      <c r="D10831" s="240" t="n">
        <v>10831</v>
      </c>
    </row>
    <row r="10832" customFormat="false" ht="15.75" hidden="false" customHeight="false" outlineLevel="0" collapsed="false">
      <c r="D10832" s="240" t="n">
        <v>10832</v>
      </c>
    </row>
    <row r="10833" customFormat="false" ht="15.75" hidden="false" customHeight="false" outlineLevel="0" collapsed="false">
      <c r="D10833" s="240" t="n">
        <v>10833</v>
      </c>
    </row>
    <row r="10834" customFormat="false" ht="15.75" hidden="false" customHeight="false" outlineLevel="0" collapsed="false">
      <c r="D10834" s="240" t="n">
        <v>10834</v>
      </c>
    </row>
    <row r="10835" customFormat="false" ht="15.75" hidden="false" customHeight="false" outlineLevel="0" collapsed="false">
      <c r="D10835" s="240" t="n">
        <v>10835</v>
      </c>
    </row>
    <row r="10836" customFormat="false" ht="15.75" hidden="false" customHeight="false" outlineLevel="0" collapsed="false">
      <c r="D10836" s="240" t="n">
        <v>10836</v>
      </c>
    </row>
    <row r="10837" customFormat="false" ht="15.75" hidden="false" customHeight="false" outlineLevel="0" collapsed="false">
      <c r="D10837" s="240" t="n">
        <v>10837</v>
      </c>
    </row>
    <row r="10838" customFormat="false" ht="15.75" hidden="false" customHeight="false" outlineLevel="0" collapsed="false">
      <c r="D10838" s="240" t="n">
        <v>10838</v>
      </c>
    </row>
    <row r="10839" customFormat="false" ht="15.75" hidden="false" customHeight="false" outlineLevel="0" collapsed="false">
      <c r="D10839" s="240" t="n">
        <v>10839</v>
      </c>
    </row>
    <row r="10840" customFormat="false" ht="15.75" hidden="false" customHeight="false" outlineLevel="0" collapsed="false">
      <c r="D10840" s="240" t="n">
        <v>10840</v>
      </c>
    </row>
    <row r="10841" customFormat="false" ht="15.75" hidden="false" customHeight="false" outlineLevel="0" collapsed="false">
      <c r="D10841" s="240" t="n">
        <v>10841</v>
      </c>
    </row>
    <row r="10842" customFormat="false" ht="15.75" hidden="false" customHeight="false" outlineLevel="0" collapsed="false">
      <c r="D10842" s="240" t="n">
        <v>10842</v>
      </c>
    </row>
    <row r="10843" customFormat="false" ht="15.75" hidden="false" customHeight="false" outlineLevel="0" collapsed="false">
      <c r="D10843" s="240" t="n">
        <v>10843</v>
      </c>
    </row>
    <row r="10844" customFormat="false" ht="15.75" hidden="false" customHeight="false" outlineLevel="0" collapsed="false">
      <c r="D10844" s="240" t="n">
        <v>10844</v>
      </c>
    </row>
    <row r="10845" customFormat="false" ht="15.75" hidden="false" customHeight="false" outlineLevel="0" collapsed="false">
      <c r="D10845" s="240" t="n">
        <v>10845</v>
      </c>
    </row>
    <row r="10846" customFormat="false" ht="15.75" hidden="false" customHeight="false" outlineLevel="0" collapsed="false">
      <c r="D10846" s="240" t="n">
        <v>10846</v>
      </c>
    </row>
    <row r="10847" customFormat="false" ht="15.75" hidden="false" customHeight="false" outlineLevel="0" collapsed="false">
      <c r="D10847" s="240" t="n">
        <v>10847</v>
      </c>
    </row>
    <row r="10848" customFormat="false" ht="15.75" hidden="false" customHeight="false" outlineLevel="0" collapsed="false">
      <c r="D10848" s="240" t="n">
        <v>10848</v>
      </c>
    </row>
    <row r="10849" customFormat="false" ht="15.75" hidden="false" customHeight="false" outlineLevel="0" collapsed="false">
      <c r="D10849" s="240" t="n">
        <v>10849</v>
      </c>
    </row>
    <row r="10850" customFormat="false" ht="15.75" hidden="false" customHeight="false" outlineLevel="0" collapsed="false">
      <c r="D10850" s="240" t="n">
        <v>10850</v>
      </c>
    </row>
    <row r="10851" customFormat="false" ht="15.75" hidden="false" customHeight="false" outlineLevel="0" collapsed="false">
      <c r="D10851" s="240" t="n">
        <v>10851</v>
      </c>
    </row>
    <row r="10852" customFormat="false" ht="15.75" hidden="false" customHeight="false" outlineLevel="0" collapsed="false">
      <c r="D10852" s="240" t="n">
        <v>10852</v>
      </c>
    </row>
    <row r="10853" customFormat="false" ht="15.75" hidden="false" customHeight="false" outlineLevel="0" collapsed="false">
      <c r="D10853" s="240" t="n">
        <v>10853</v>
      </c>
    </row>
    <row r="10854" customFormat="false" ht="15.75" hidden="false" customHeight="false" outlineLevel="0" collapsed="false">
      <c r="D10854" s="240" t="n">
        <v>10854</v>
      </c>
    </row>
    <row r="10855" customFormat="false" ht="15.75" hidden="false" customHeight="false" outlineLevel="0" collapsed="false">
      <c r="D10855" s="240" t="n">
        <v>10855</v>
      </c>
    </row>
    <row r="10856" customFormat="false" ht="15.75" hidden="false" customHeight="false" outlineLevel="0" collapsed="false">
      <c r="D10856" s="240" t="n">
        <v>10856</v>
      </c>
    </row>
    <row r="10857" customFormat="false" ht="15.75" hidden="false" customHeight="false" outlineLevel="0" collapsed="false">
      <c r="D10857" s="240" t="n">
        <v>10857</v>
      </c>
    </row>
    <row r="10858" customFormat="false" ht="15.75" hidden="false" customHeight="false" outlineLevel="0" collapsed="false">
      <c r="D10858" s="240" t="n">
        <v>10858</v>
      </c>
    </row>
    <row r="10859" customFormat="false" ht="15.75" hidden="false" customHeight="false" outlineLevel="0" collapsed="false">
      <c r="D10859" s="240" t="n">
        <v>10859</v>
      </c>
    </row>
    <row r="10860" customFormat="false" ht="15.75" hidden="false" customHeight="false" outlineLevel="0" collapsed="false">
      <c r="D10860" s="240" t="n">
        <v>10860</v>
      </c>
    </row>
    <row r="10861" customFormat="false" ht="15.75" hidden="false" customHeight="false" outlineLevel="0" collapsed="false">
      <c r="D10861" s="240" t="n">
        <v>10861</v>
      </c>
    </row>
    <row r="10862" customFormat="false" ht="15.75" hidden="false" customHeight="false" outlineLevel="0" collapsed="false">
      <c r="D10862" s="240" t="n">
        <v>10862</v>
      </c>
    </row>
    <row r="10863" customFormat="false" ht="15.75" hidden="false" customHeight="false" outlineLevel="0" collapsed="false">
      <c r="D10863" s="240" t="n">
        <v>10863</v>
      </c>
    </row>
    <row r="10864" customFormat="false" ht="15.75" hidden="false" customHeight="false" outlineLevel="0" collapsed="false">
      <c r="D10864" s="240" t="n">
        <v>10864</v>
      </c>
    </row>
    <row r="10865" customFormat="false" ht="15.75" hidden="false" customHeight="false" outlineLevel="0" collapsed="false">
      <c r="D10865" s="240" t="n">
        <v>10865</v>
      </c>
    </row>
    <row r="10866" customFormat="false" ht="15.75" hidden="false" customHeight="false" outlineLevel="0" collapsed="false">
      <c r="D10866" s="240" t="n">
        <v>10866</v>
      </c>
    </row>
    <row r="10867" customFormat="false" ht="15.75" hidden="false" customHeight="false" outlineLevel="0" collapsed="false">
      <c r="D10867" s="240" t="n">
        <v>10867</v>
      </c>
    </row>
    <row r="10868" customFormat="false" ht="15.75" hidden="false" customHeight="false" outlineLevel="0" collapsed="false">
      <c r="D10868" s="240" t="n">
        <v>10868</v>
      </c>
    </row>
    <row r="10869" customFormat="false" ht="15.75" hidden="false" customHeight="false" outlineLevel="0" collapsed="false">
      <c r="D10869" s="240" t="n">
        <v>10869</v>
      </c>
    </row>
    <row r="10870" customFormat="false" ht="15.75" hidden="false" customHeight="false" outlineLevel="0" collapsed="false">
      <c r="D10870" s="240" t="n">
        <v>10870</v>
      </c>
    </row>
    <row r="10871" customFormat="false" ht="15.75" hidden="false" customHeight="false" outlineLevel="0" collapsed="false">
      <c r="D10871" s="240" t="n">
        <v>10871</v>
      </c>
    </row>
    <row r="10872" customFormat="false" ht="15.75" hidden="false" customHeight="false" outlineLevel="0" collapsed="false">
      <c r="D10872" s="240" t="n">
        <v>10872</v>
      </c>
    </row>
    <row r="10873" customFormat="false" ht="15.75" hidden="false" customHeight="false" outlineLevel="0" collapsed="false">
      <c r="D10873" s="240" t="n">
        <v>10873</v>
      </c>
    </row>
    <row r="10874" customFormat="false" ht="15.75" hidden="false" customHeight="false" outlineLevel="0" collapsed="false">
      <c r="D10874" s="240" t="n">
        <v>10874</v>
      </c>
    </row>
    <row r="10875" customFormat="false" ht="15.75" hidden="false" customHeight="false" outlineLevel="0" collapsed="false">
      <c r="D10875" s="240" t="n">
        <v>10875</v>
      </c>
    </row>
    <row r="10876" customFormat="false" ht="15.75" hidden="false" customHeight="false" outlineLevel="0" collapsed="false">
      <c r="D10876" s="240" t="n">
        <v>10876</v>
      </c>
    </row>
    <row r="10877" customFormat="false" ht="15.75" hidden="false" customHeight="false" outlineLevel="0" collapsed="false">
      <c r="D10877" s="240" t="n">
        <v>10877</v>
      </c>
    </row>
    <row r="10878" customFormat="false" ht="15.75" hidden="false" customHeight="false" outlineLevel="0" collapsed="false">
      <c r="D10878" s="240" t="n">
        <v>10878</v>
      </c>
    </row>
    <row r="10879" customFormat="false" ht="15.75" hidden="false" customHeight="false" outlineLevel="0" collapsed="false">
      <c r="D10879" s="240" t="n">
        <v>10879</v>
      </c>
    </row>
    <row r="10880" customFormat="false" ht="15.75" hidden="false" customHeight="false" outlineLevel="0" collapsed="false">
      <c r="D10880" s="240" t="n">
        <v>10880</v>
      </c>
    </row>
    <row r="10881" customFormat="false" ht="15.75" hidden="false" customHeight="false" outlineLevel="0" collapsed="false">
      <c r="D10881" s="240" t="n">
        <v>10881</v>
      </c>
    </row>
    <row r="10882" customFormat="false" ht="15.75" hidden="false" customHeight="false" outlineLevel="0" collapsed="false">
      <c r="D10882" s="240" t="n">
        <v>10882</v>
      </c>
    </row>
    <row r="10883" customFormat="false" ht="15.75" hidden="false" customHeight="false" outlineLevel="0" collapsed="false">
      <c r="D10883" s="240" t="n">
        <v>10883</v>
      </c>
    </row>
    <row r="10884" customFormat="false" ht="15.75" hidden="false" customHeight="false" outlineLevel="0" collapsed="false">
      <c r="D10884" s="240" t="n">
        <v>10884</v>
      </c>
    </row>
    <row r="10885" customFormat="false" ht="15.75" hidden="false" customHeight="false" outlineLevel="0" collapsed="false">
      <c r="D10885" s="240" t="n">
        <v>10885</v>
      </c>
    </row>
    <row r="10886" customFormat="false" ht="15.75" hidden="false" customHeight="false" outlineLevel="0" collapsed="false">
      <c r="D10886" s="240" t="n">
        <v>10886</v>
      </c>
    </row>
    <row r="10887" customFormat="false" ht="15.75" hidden="false" customHeight="false" outlineLevel="0" collapsed="false">
      <c r="D10887" s="240" t="n">
        <v>10887</v>
      </c>
    </row>
    <row r="10888" customFormat="false" ht="15.75" hidden="false" customHeight="false" outlineLevel="0" collapsed="false">
      <c r="D10888" s="240" t="n">
        <v>10888</v>
      </c>
    </row>
    <row r="10889" customFormat="false" ht="15.75" hidden="false" customHeight="false" outlineLevel="0" collapsed="false">
      <c r="D10889" s="240" t="n">
        <v>10889</v>
      </c>
    </row>
    <row r="10890" customFormat="false" ht="15.75" hidden="false" customHeight="false" outlineLevel="0" collapsed="false">
      <c r="D10890" s="240" t="n">
        <v>10890</v>
      </c>
    </row>
    <row r="10891" customFormat="false" ht="15.75" hidden="false" customHeight="false" outlineLevel="0" collapsed="false">
      <c r="D10891" s="240" t="n">
        <v>10891</v>
      </c>
    </row>
    <row r="10892" customFormat="false" ht="15.75" hidden="false" customHeight="false" outlineLevel="0" collapsed="false">
      <c r="D10892" s="240" t="n">
        <v>10892</v>
      </c>
    </row>
    <row r="10893" customFormat="false" ht="15.75" hidden="false" customHeight="false" outlineLevel="0" collapsed="false">
      <c r="D10893" s="240" t="n">
        <v>10893</v>
      </c>
    </row>
    <row r="10894" customFormat="false" ht="15.75" hidden="false" customHeight="false" outlineLevel="0" collapsed="false">
      <c r="D10894" s="240" t="n">
        <v>10894</v>
      </c>
    </row>
    <row r="10895" customFormat="false" ht="15.75" hidden="false" customHeight="false" outlineLevel="0" collapsed="false">
      <c r="D10895" s="240" t="n">
        <v>10895</v>
      </c>
    </row>
    <row r="10896" customFormat="false" ht="15.75" hidden="false" customHeight="false" outlineLevel="0" collapsed="false">
      <c r="D10896" s="240" t="n">
        <v>10896</v>
      </c>
    </row>
    <row r="10897" customFormat="false" ht="15.75" hidden="false" customHeight="false" outlineLevel="0" collapsed="false">
      <c r="D10897" s="240" t="n">
        <v>10897</v>
      </c>
    </row>
    <row r="10898" customFormat="false" ht="15.75" hidden="false" customHeight="false" outlineLevel="0" collapsed="false">
      <c r="D10898" s="240" t="n">
        <v>10898</v>
      </c>
    </row>
    <row r="10899" customFormat="false" ht="15.75" hidden="false" customHeight="false" outlineLevel="0" collapsed="false">
      <c r="D10899" s="240" t="n">
        <v>10899</v>
      </c>
    </row>
    <row r="10900" customFormat="false" ht="15.75" hidden="false" customHeight="false" outlineLevel="0" collapsed="false">
      <c r="D10900" s="240" t="n">
        <v>10900</v>
      </c>
    </row>
    <row r="10901" customFormat="false" ht="15.75" hidden="false" customHeight="false" outlineLevel="0" collapsed="false">
      <c r="D10901" s="240" t="n">
        <v>10901</v>
      </c>
    </row>
    <row r="10902" customFormat="false" ht="15.75" hidden="false" customHeight="false" outlineLevel="0" collapsed="false">
      <c r="D10902" s="240" t="n">
        <v>10902</v>
      </c>
    </row>
    <row r="10903" customFormat="false" ht="15.75" hidden="false" customHeight="false" outlineLevel="0" collapsed="false">
      <c r="D10903" s="240" t="n">
        <v>10903</v>
      </c>
    </row>
    <row r="10904" customFormat="false" ht="15.75" hidden="false" customHeight="false" outlineLevel="0" collapsed="false">
      <c r="D10904" s="240" t="n">
        <v>10904</v>
      </c>
    </row>
    <row r="10905" customFormat="false" ht="15.75" hidden="false" customHeight="false" outlineLevel="0" collapsed="false">
      <c r="D10905" s="240" t="n">
        <v>10905</v>
      </c>
    </row>
    <row r="10906" customFormat="false" ht="15.75" hidden="false" customHeight="false" outlineLevel="0" collapsed="false">
      <c r="D10906" s="240" t="n">
        <v>10906</v>
      </c>
    </row>
    <row r="10907" customFormat="false" ht="15.75" hidden="false" customHeight="false" outlineLevel="0" collapsed="false">
      <c r="D10907" s="240" t="n">
        <v>10907</v>
      </c>
    </row>
    <row r="10908" customFormat="false" ht="15.75" hidden="false" customHeight="false" outlineLevel="0" collapsed="false">
      <c r="D10908" s="240" t="n">
        <v>10908</v>
      </c>
    </row>
    <row r="10909" customFormat="false" ht="15.75" hidden="false" customHeight="false" outlineLevel="0" collapsed="false">
      <c r="D10909" s="240" t="n">
        <v>10909</v>
      </c>
    </row>
    <row r="10910" customFormat="false" ht="15.75" hidden="false" customHeight="false" outlineLevel="0" collapsed="false">
      <c r="D10910" s="240" t="n">
        <v>10910</v>
      </c>
    </row>
    <row r="10911" customFormat="false" ht="15.75" hidden="false" customHeight="false" outlineLevel="0" collapsed="false">
      <c r="D10911" s="240" t="n">
        <v>10911</v>
      </c>
    </row>
    <row r="10912" customFormat="false" ht="15.75" hidden="false" customHeight="false" outlineLevel="0" collapsed="false">
      <c r="D10912" s="240" t="n">
        <v>10912</v>
      </c>
    </row>
    <row r="10913" customFormat="false" ht="15.75" hidden="false" customHeight="false" outlineLevel="0" collapsed="false">
      <c r="D10913" s="240" t="n">
        <v>10913</v>
      </c>
    </row>
    <row r="10914" customFormat="false" ht="15.75" hidden="false" customHeight="false" outlineLevel="0" collapsed="false">
      <c r="D10914" s="240" t="n">
        <v>10914</v>
      </c>
    </row>
    <row r="10915" customFormat="false" ht="15.75" hidden="false" customHeight="false" outlineLevel="0" collapsed="false">
      <c r="D10915" s="240" t="n">
        <v>10915</v>
      </c>
    </row>
    <row r="10916" customFormat="false" ht="15.75" hidden="false" customHeight="false" outlineLevel="0" collapsed="false">
      <c r="D10916" s="240" t="n">
        <v>10916</v>
      </c>
    </row>
    <row r="10917" customFormat="false" ht="15.75" hidden="false" customHeight="false" outlineLevel="0" collapsed="false">
      <c r="D10917" s="240" t="n">
        <v>10917</v>
      </c>
    </row>
    <row r="10918" customFormat="false" ht="15.75" hidden="false" customHeight="false" outlineLevel="0" collapsed="false">
      <c r="D10918" s="240" t="n">
        <v>10918</v>
      </c>
    </row>
    <row r="10919" customFormat="false" ht="15.75" hidden="false" customHeight="false" outlineLevel="0" collapsed="false">
      <c r="D10919" s="240" t="n">
        <v>10919</v>
      </c>
    </row>
    <row r="10920" customFormat="false" ht="15.75" hidden="false" customHeight="false" outlineLevel="0" collapsed="false">
      <c r="D10920" s="240" t="n">
        <v>10920</v>
      </c>
    </row>
    <row r="10921" customFormat="false" ht="15.75" hidden="false" customHeight="false" outlineLevel="0" collapsed="false">
      <c r="D10921" s="240" t="n">
        <v>10921</v>
      </c>
    </row>
    <row r="10922" customFormat="false" ht="15.75" hidden="false" customHeight="false" outlineLevel="0" collapsed="false">
      <c r="D10922" s="240" t="n">
        <v>10922</v>
      </c>
    </row>
    <row r="10923" customFormat="false" ht="15.75" hidden="false" customHeight="false" outlineLevel="0" collapsed="false">
      <c r="D10923" s="240" t="n">
        <v>10923</v>
      </c>
    </row>
    <row r="10924" customFormat="false" ht="15.75" hidden="false" customHeight="false" outlineLevel="0" collapsed="false">
      <c r="D10924" s="240" t="n">
        <v>10924</v>
      </c>
    </row>
    <row r="10925" customFormat="false" ht="15.75" hidden="false" customHeight="false" outlineLevel="0" collapsed="false">
      <c r="D10925" s="240" t="n">
        <v>10925</v>
      </c>
    </row>
    <row r="10926" customFormat="false" ht="15.75" hidden="false" customHeight="false" outlineLevel="0" collapsed="false">
      <c r="D10926" s="240" t="n">
        <v>10926</v>
      </c>
    </row>
    <row r="10927" customFormat="false" ht="15.75" hidden="false" customHeight="false" outlineLevel="0" collapsed="false">
      <c r="D10927" s="240" t="n">
        <v>10927</v>
      </c>
    </row>
    <row r="10928" customFormat="false" ht="15.75" hidden="false" customHeight="false" outlineLevel="0" collapsed="false">
      <c r="D10928" s="240" t="n">
        <v>10928</v>
      </c>
    </row>
    <row r="10929" customFormat="false" ht="15.75" hidden="false" customHeight="false" outlineLevel="0" collapsed="false">
      <c r="D10929" s="240" t="n">
        <v>10929</v>
      </c>
    </row>
    <row r="10930" customFormat="false" ht="15.75" hidden="false" customHeight="false" outlineLevel="0" collapsed="false">
      <c r="D10930" s="240" t="n">
        <v>10930</v>
      </c>
    </row>
    <row r="10931" customFormat="false" ht="15.75" hidden="false" customHeight="false" outlineLevel="0" collapsed="false">
      <c r="D10931" s="240" t="n">
        <v>10931</v>
      </c>
    </row>
    <row r="10932" customFormat="false" ht="15.75" hidden="false" customHeight="false" outlineLevel="0" collapsed="false">
      <c r="D10932" s="240" t="n">
        <v>10932</v>
      </c>
    </row>
    <row r="10933" customFormat="false" ht="15.75" hidden="false" customHeight="false" outlineLevel="0" collapsed="false">
      <c r="D10933" s="240" t="n">
        <v>10933</v>
      </c>
    </row>
    <row r="10934" customFormat="false" ht="15.75" hidden="false" customHeight="false" outlineLevel="0" collapsed="false">
      <c r="D10934" s="240" t="n">
        <v>10934</v>
      </c>
    </row>
    <row r="10935" customFormat="false" ht="15.75" hidden="false" customHeight="false" outlineLevel="0" collapsed="false">
      <c r="D10935" s="240" t="n">
        <v>10935</v>
      </c>
    </row>
    <row r="10936" customFormat="false" ht="15.75" hidden="false" customHeight="false" outlineLevel="0" collapsed="false">
      <c r="D10936" s="240" t="n">
        <v>10936</v>
      </c>
    </row>
    <row r="10937" customFormat="false" ht="15.75" hidden="false" customHeight="false" outlineLevel="0" collapsed="false">
      <c r="D10937" s="240" t="n">
        <v>10937</v>
      </c>
    </row>
    <row r="10938" customFormat="false" ht="15.75" hidden="false" customHeight="false" outlineLevel="0" collapsed="false">
      <c r="D10938" s="240" t="n">
        <v>10938</v>
      </c>
    </row>
    <row r="10939" customFormat="false" ht="15.75" hidden="false" customHeight="false" outlineLevel="0" collapsed="false">
      <c r="D10939" s="240" t="n">
        <v>10939</v>
      </c>
    </row>
    <row r="10940" customFormat="false" ht="15.75" hidden="false" customHeight="false" outlineLevel="0" collapsed="false">
      <c r="D10940" s="240" t="n">
        <v>10940</v>
      </c>
    </row>
    <row r="10941" customFormat="false" ht="15.75" hidden="false" customHeight="false" outlineLevel="0" collapsed="false">
      <c r="D10941" s="240" t="n">
        <v>10941</v>
      </c>
    </row>
    <row r="10942" customFormat="false" ht="15.75" hidden="false" customHeight="false" outlineLevel="0" collapsed="false">
      <c r="D10942" s="240" t="n">
        <v>10942</v>
      </c>
    </row>
    <row r="10943" customFormat="false" ht="15.75" hidden="false" customHeight="false" outlineLevel="0" collapsed="false">
      <c r="D10943" s="240" t="n">
        <v>10943</v>
      </c>
    </row>
    <row r="10944" customFormat="false" ht="15.75" hidden="false" customHeight="false" outlineLevel="0" collapsed="false">
      <c r="D10944" s="240" t="n">
        <v>10944</v>
      </c>
    </row>
    <row r="10945" customFormat="false" ht="15.75" hidden="false" customHeight="false" outlineLevel="0" collapsed="false">
      <c r="D10945" s="240" t="n">
        <v>10945</v>
      </c>
    </row>
    <row r="10946" customFormat="false" ht="15.75" hidden="false" customHeight="false" outlineLevel="0" collapsed="false">
      <c r="D10946" s="240" t="n">
        <v>10946</v>
      </c>
    </row>
    <row r="10947" customFormat="false" ht="15.75" hidden="false" customHeight="false" outlineLevel="0" collapsed="false">
      <c r="D10947" s="240" t="n">
        <v>10947</v>
      </c>
    </row>
    <row r="10948" customFormat="false" ht="15.75" hidden="false" customHeight="false" outlineLevel="0" collapsed="false">
      <c r="D10948" s="240" t="n">
        <v>10948</v>
      </c>
    </row>
    <row r="10949" customFormat="false" ht="15.75" hidden="false" customHeight="false" outlineLevel="0" collapsed="false">
      <c r="D10949" s="240" t="n">
        <v>10949</v>
      </c>
    </row>
    <row r="10950" customFormat="false" ht="15.75" hidden="false" customHeight="false" outlineLevel="0" collapsed="false">
      <c r="D10950" s="240" t="n">
        <v>10950</v>
      </c>
    </row>
    <row r="10951" customFormat="false" ht="15.75" hidden="false" customHeight="false" outlineLevel="0" collapsed="false">
      <c r="D10951" s="240" t="n">
        <v>10951</v>
      </c>
    </row>
    <row r="10952" customFormat="false" ht="15.75" hidden="false" customHeight="false" outlineLevel="0" collapsed="false">
      <c r="D10952" s="240" t="n">
        <v>10952</v>
      </c>
    </row>
    <row r="10953" customFormat="false" ht="15.75" hidden="false" customHeight="false" outlineLevel="0" collapsed="false">
      <c r="D10953" s="240" t="n">
        <v>10953</v>
      </c>
    </row>
    <row r="10954" customFormat="false" ht="15.75" hidden="false" customHeight="false" outlineLevel="0" collapsed="false">
      <c r="D10954" s="240" t="n">
        <v>10954</v>
      </c>
    </row>
    <row r="10955" customFormat="false" ht="15.75" hidden="false" customHeight="false" outlineLevel="0" collapsed="false">
      <c r="D10955" s="240" t="n">
        <v>10955</v>
      </c>
    </row>
    <row r="10956" customFormat="false" ht="15.75" hidden="false" customHeight="false" outlineLevel="0" collapsed="false">
      <c r="D10956" s="240" t="n">
        <v>10956</v>
      </c>
    </row>
    <row r="10957" customFormat="false" ht="15.75" hidden="false" customHeight="false" outlineLevel="0" collapsed="false">
      <c r="D10957" s="240" t="n">
        <v>10957</v>
      </c>
    </row>
    <row r="10958" customFormat="false" ht="15.75" hidden="false" customHeight="false" outlineLevel="0" collapsed="false">
      <c r="D10958" s="240" t="n">
        <v>10958</v>
      </c>
    </row>
    <row r="10959" customFormat="false" ht="15.75" hidden="false" customHeight="false" outlineLevel="0" collapsed="false">
      <c r="D10959" s="240" t="n">
        <v>10959</v>
      </c>
    </row>
    <row r="10960" customFormat="false" ht="15.75" hidden="false" customHeight="false" outlineLevel="0" collapsed="false">
      <c r="D10960" s="240" t="n">
        <v>10960</v>
      </c>
    </row>
    <row r="10961" customFormat="false" ht="15.75" hidden="false" customHeight="false" outlineLevel="0" collapsed="false">
      <c r="D10961" s="240" t="n">
        <v>10961</v>
      </c>
    </row>
    <row r="10962" customFormat="false" ht="15.75" hidden="false" customHeight="false" outlineLevel="0" collapsed="false">
      <c r="D10962" s="240" t="n">
        <v>10962</v>
      </c>
    </row>
    <row r="10963" customFormat="false" ht="15.75" hidden="false" customHeight="false" outlineLevel="0" collapsed="false">
      <c r="D10963" s="240" t="n">
        <v>10963</v>
      </c>
    </row>
    <row r="10964" customFormat="false" ht="15.75" hidden="false" customHeight="false" outlineLevel="0" collapsed="false">
      <c r="D10964" s="240" t="n">
        <v>10964</v>
      </c>
    </row>
    <row r="10965" customFormat="false" ht="15.75" hidden="false" customHeight="false" outlineLevel="0" collapsed="false">
      <c r="D10965" s="240" t="n">
        <v>10965</v>
      </c>
    </row>
    <row r="10966" customFormat="false" ht="15.75" hidden="false" customHeight="false" outlineLevel="0" collapsed="false">
      <c r="D10966" s="240" t="n">
        <v>10966</v>
      </c>
    </row>
    <row r="10967" customFormat="false" ht="15.75" hidden="false" customHeight="false" outlineLevel="0" collapsed="false">
      <c r="D10967" s="240" t="n">
        <v>10967</v>
      </c>
    </row>
    <row r="10968" customFormat="false" ht="15.75" hidden="false" customHeight="false" outlineLevel="0" collapsed="false">
      <c r="D10968" s="240" t="n">
        <v>10968</v>
      </c>
    </row>
    <row r="10969" customFormat="false" ht="15.75" hidden="false" customHeight="false" outlineLevel="0" collapsed="false">
      <c r="D10969" s="240" t="n">
        <v>10969</v>
      </c>
    </row>
    <row r="10970" customFormat="false" ht="15.75" hidden="false" customHeight="false" outlineLevel="0" collapsed="false">
      <c r="D10970" s="240" t="n">
        <v>10970</v>
      </c>
    </row>
    <row r="10971" customFormat="false" ht="15.75" hidden="false" customHeight="false" outlineLevel="0" collapsed="false">
      <c r="D10971" s="240" t="n">
        <v>10971</v>
      </c>
    </row>
    <row r="10972" customFormat="false" ht="15.75" hidden="false" customHeight="false" outlineLevel="0" collapsed="false">
      <c r="D10972" s="240" t="n">
        <v>10972</v>
      </c>
    </row>
    <row r="10973" customFormat="false" ht="15.75" hidden="false" customHeight="false" outlineLevel="0" collapsed="false">
      <c r="D10973" s="240" t="n">
        <v>10973</v>
      </c>
    </row>
    <row r="10974" customFormat="false" ht="15.75" hidden="false" customHeight="false" outlineLevel="0" collapsed="false">
      <c r="D10974" s="240" t="n">
        <v>10974</v>
      </c>
    </row>
    <row r="10975" customFormat="false" ht="15.75" hidden="false" customHeight="false" outlineLevel="0" collapsed="false">
      <c r="D10975" s="240" t="n">
        <v>10975</v>
      </c>
    </row>
    <row r="10976" customFormat="false" ht="15.75" hidden="false" customHeight="false" outlineLevel="0" collapsed="false">
      <c r="D10976" s="240" t="n">
        <v>10976</v>
      </c>
    </row>
    <row r="10977" customFormat="false" ht="15.75" hidden="false" customHeight="false" outlineLevel="0" collapsed="false">
      <c r="D10977" s="240" t="n">
        <v>10977</v>
      </c>
    </row>
    <row r="10978" customFormat="false" ht="15.75" hidden="false" customHeight="false" outlineLevel="0" collapsed="false">
      <c r="D10978" s="240" t="n">
        <v>10978</v>
      </c>
    </row>
    <row r="10979" customFormat="false" ht="15.75" hidden="false" customHeight="false" outlineLevel="0" collapsed="false">
      <c r="D10979" s="240" t="n">
        <v>10979</v>
      </c>
    </row>
    <row r="10980" customFormat="false" ht="15.75" hidden="false" customHeight="false" outlineLevel="0" collapsed="false">
      <c r="D10980" s="240" t="n">
        <v>10980</v>
      </c>
    </row>
    <row r="10981" customFormat="false" ht="15.75" hidden="false" customHeight="false" outlineLevel="0" collapsed="false">
      <c r="D10981" s="240" t="n">
        <v>10981</v>
      </c>
    </row>
    <row r="10982" customFormat="false" ht="15.75" hidden="false" customHeight="false" outlineLevel="0" collapsed="false">
      <c r="D10982" s="240" t="n">
        <v>10982</v>
      </c>
    </row>
    <row r="10983" customFormat="false" ht="15.75" hidden="false" customHeight="false" outlineLevel="0" collapsed="false">
      <c r="D10983" s="240" t="n">
        <v>10983</v>
      </c>
    </row>
    <row r="10984" customFormat="false" ht="15.75" hidden="false" customHeight="false" outlineLevel="0" collapsed="false">
      <c r="D10984" s="240" t="n">
        <v>10984</v>
      </c>
    </row>
    <row r="10985" customFormat="false" ht="15.75" hidden="false" customHeight="false" outlineLevel="0" collapsed="false">
      <c r="D10985" s="240" t="n">
        <v>10985</v>
      </c>
    </row>
    <row r="10986" customFormat="false" ht="15.75" hidden="false" customHeight="false" outlineLevel="0" collapsed="false">
      <c r="D10986" s="240" t="n">
        <v>10986</v>
      </c>
    </row>
    <row r="10987" customFormat="false" ht="15.75" hidden="false" customHeight="false" outlineLevel="0" collapsed="false">
      <c r="D10987" s="240" t="n">
        <v>10987</v>
      </c>
    </row>
    <row r="10988" customFormat="false" ht="15.75" hidden="false" customHeight="false" outlineLevel="0" collapsed="false">
      <c r="D10988" s="240" t="n">
        <v>10988</v>
      </c>
    </row>
    <row r="10989" customFormat="false" ht="15.75" hidden="false" customHeight="false" outlineLevel="0" collapsed="false">
      <c r="D10989" s="240" t="n">
        <v>10989</v>
      </c>
    </row>
    <row r="10990" customFormat="false" ht="15.75" hidden="false" customHeight="false" outlineLevel="0" collapsed="false">
      <c r="D10990" s="240" t="n">
        <v>10990</v>
      </c>
    </row>
    <row r="10991" customFormat="false" ht="15.75" hidden="false" customHeight="false" outlineLevel="0" collapsed="false">
      <c r="D10991" s="240" t="n">
        <v>10991</v>
      </c>
    </row>
    <row r="10992" customFormat="false" ht="15.75" hidden="false" customHeight="false" outlineLevel="0" collapsed="false">
      <c r="D10992" s="240" t="n">
        <v>10992</v>
      </c>
    </row>
    <row r="10993" customFormat="false" ht="15.75" hidden="false" customHeight="false" outlineLevel="0" collapsed="false">
      <c r="D10993" s="240" t="n">
        <v>10993</v>
      </c>
    </row>
    <row r="10994" customFormat="false" ht="15.75" hidden="false" customHeight="false" outlineLevel="0" collapsed="false">
      <c r="D10994" s="240" t="n">
        <v>10994</v>
      </c>
    </row>
    <row r="10995" customFormat="false" ht="15.75" hidden="false" customHeight="false" outlineLevel="0" collapsed="false">
      <c r="D10995" s="240" t="n">
        <v>10995</v>
      </c>
    </row>
    <row r="10996" customFormat="false" ht="15.75" hidden="false" customHeight="false" outlineLevel="0" collapsed="false">
      <c r="D10996" s="240" t="n">
        <v>10996</v>
      </c>
    </row>
    <row r="10997" customFormat="false" ht="15.75" hidden="false" customHeight="false" outlineLevel="0" collapsed="false">
      <c r="D10997" s="240" t="n">
        <v>10997</v>
      </c>
    </row>
    <row r="10998" customFormat="false" ht="15.75" hidden="false" customHeight="false" outlineLevel="0" collapsed="false">
      <c r="D10998" s="240" t="n">
        <v>10998</v>
      </c>
    </row>
    <row r="10999" customFormat="false" ht="15.75" hidden="false" customHeight="false" outlineLevel="0" collapsed="false">
      <c r="D10999" s="240" t="n">
        <v>10999</v>
      </c>
    </row>
    <row r="11000" customFormat="false" ht="15.75" hidden="false" customHeight="false" outlineLevel="0" collapsed="false">
      <c r="D11000" s="240" t="n">
        <v>11000</v>
      </c>
    </row>
    <row r="11001" customFormat="false" ht="15.75" hidden="false" customHeight="false" outlineLevel="0" collapsed="false">
      <c r="D11001" s="240" t="n">
        <v>11001</v>
      </c>
    </row>
    <row r="11002" customFormat="false" ht="15.75" hidden="false" customHeight="false" outlineLevel="0" collapsed="false">
      <c r="D11002" s="240" t="n">
        <v>11002</v>
      </c>
    </row>
    <row r="11003" customFormat="false" ht="15.75" hidden="false" customHeight="false" outlineLevel="0" collapsed="false">
      <c r="D11003" s="240" t="n">
        <v>11003</v>
      </c>
    </row>
    <row r="11004" customFormat="false" ht="15.75" hidden="false" customHeight="false" outlineLevel="0" collapsed="false">
      <c r="D11004" s="240" t="n">
        <v>11004</v>
      </c>
    </row>
    <row r="11005" customFormat="false" ht="15.75" hidden="false" customHeight="false" outlineLevel="0" collapsed="false">
      <c r="D11005" s="240" t="n">
        <v>11005</v>
      </c>
    </row>
    <row r="11006" customFormat="false" ht="15.75" hidden="false" customHeight="false" outlineLevel="0" collapsed="false">
      <c r="D11006" s="240" t="n">
        <v>11006</v>
      </c>
    </row>
    <row r="11007" customFormat="false" ht="15.75" hidden="false" customHeight="false" outlineLevel="0" collapsed="false">
      <c r="D11007" s="240" t="n">
        <v>11007</v>
      </c>
    </row>
    <row r="11008" customFormat="false" ht="15.75" hidden="false" customHeight="false" outlineLevel="0" collapsed="false">
      <c r="D11008" s="240" t="n">
        <v>11008</v>
      </c>
    </row>
    <row r="11009" customFormat="false" ht="15.75" hidden="false" customHeight="false" outlineLevel="0" collapsed="false">
      <c r="D11009" s="240" t="n">
        <v>11009</v>
      </c>
    </row>
    <row r="11010" customFormat="false" ht="15.75" hidden="false" customHeight="false" outlineLevel="0" collapsed="false">
      <c r="D11010" s="240" t="n">
        <v>11010</v>
      </c>
    </row>
    <row r="11011" customFormat="false" ht="15.75" hidden="false" customHeight="false" outlineLevel="0" collapsed="false">
      <c r="D11011" s="240" t="n">
        <v>11011</v>
      </c>
    </row>
    <row r="11012" customFormat="false" ht="15.75" hidden="false" customHeight="false" outlineLevel="0" collapsed="false">
      <c r="D11012" s="240" t="n">
        <v>11012</v>
      </c>
    </row>
    <row r="11013" customFormat="false" ht="15.75" hidden="false" customHeight="false" outlineLevel="0" collapsed="false">
      <c r="D11013" s="240" t="n">
        <v>11013</v>
      </c>
    </row>
    <row r="11014" customFormat="false" ht="15.75" hidden="false" customHeight="false" outlineLevel="0" collapsed="false">
      <c r="D11014" s="240" t="n">
        <v>11014</v>
      </c>
    </row>
    <row r="11015" customFormat="false" ht="15.75" hidden="false" customHeight="false" outlineLevel="0" collapsed="false">
      <c r="D11015" s="240" t="n">
        <v>11015</v>
      </c>
    </row>
    <row r="11016" customFormat="false" ht="15.75" hidden="false" customHeight="false" outlineLevel="0" collapsed="false">
      <c r="D11016" s="240" t="n">
        <v>11016</v>
      </c>
    </row>
    <row r="11017" customFormat="false" ht="15.75" hidden="false" customHeight="false" outlineLevel="0" collapsed="false">
      <c r="D11017" s="240" t="n">
        <v>11017</v>
      </c>
    </row>
    <row r="11018" customFormat="false" ht="15.75" hidden="false" customHeight="false" outlineLevel="0" collapsed="false">
      <c r="D11018" s="240" t="n">
        <v>11018</v>
      </c>
    </row>
    <row r="11019" customFormat="false" ht="15.75" hidden="false" customHeight="false" outlineLevel="0" collapsed="false">
      <c r="D11019" s="240" t="n">
        <v>11019</v>
      </c>
    </row>
    <row r="11020" customFormat="false" ht="15.75" hidden="false" customHeight="false" outlineLevel="0" collapsed="false">
      <c r="D11020" s="240" t="n">
        <v>11020</v>
      </c>
    </row>
    <row r="11021" customFormat="false" ht="15.75" hidden="false" customHeight="false" outlineLevel="0" collapsed="false">
      <c r="D11021" s="240" t="n">
        <v>11021</v>
      </c>
    </row>
    <row r="11022" customFormat="false" ht="15.75" hidden="false" customHeight="false" outlineLevel="0" collapsed="false">
      <c r="D11022" s="240" t="n">
        <v>11022</v>
      </c>
    </row>
    <row r="11023" customFormat="false" ht="15.75" hidden="false" customHeight="false" outlineLevel="0" collapsed="false">
      <c r="D11023" s="240" t="n">
        <v>11023</v>
      </c>
    </row>
    <row r="11024" customFormat="false" ht="15.75" hidden="false" customHeight="false" outlineLevel="0" collapsed="false">
      <c r="D11024" s="240" t="n">
        <v>11024</v>
      </c>
    </row>
    <row r="11025" customFormat="false" ht="15.75" hidden="false" customHeight="false" outlineLevel="0" collapsed="false">
      <c r="D11025" s="240" t="n">
        <v>11025</v>
      </c>
    </row>
    <row r="11026" customFormat="false" ht="15.75" hidden="false" customHeight="false" outlineLevel="0" collapsed="false">
      <c r="D11026" s="240" t="n">
        <v>11026</v>
      </c>
    </row>
    <row r="11027" customFormat="false" ht="15.75" hidden="false" customHeight="false" outlineLevel="0" collapsed="false">
      <c r="D11027" s="240" t="n">
        <v>11027</v>
      </c>
    </row>
    <row r="11028" customFormat="false" ht="15.75" hidden="false" customHeight="false" outlineLevel="0" collapsed="false">
      <c r="D11028" s="240" t="n">
        <v>11028</v>
      </c>
    </row>
    <row r="11029" customFormat="false" ht="15.75" hidden="false" customHeight="false" outlineLevel="0" collapsed="false">
      <c r="D11029" s="240" t="n">
        <v>11029</v>
      </c>
    </row>
    <row r="11030" customFormat="false" ht="15.75" hidden="false" customHeight="false" outlineLevel="0" collapsed="false">
      <c r="D11030" s="240" t="n">
        <v>11030</v>
      </c>
    </row>
    <row r="11031" customFormat="false" ht="15.75" hidden="false" customHeight="false" outlineLevel="0" collapsed="false">
      <c r="D11031" s="240" t="n">
        <v>11031</v>
      </c>
    </row>
    <row r="11032" customFormat="false" ht="15.75" hidden="false" customHeight="false" outlineLevel="0" collapsed="false">
      <c r="D11032" s="240" t="n">
        <v>11032</v>
      </c>
    </row>
    <row r="11033" customFormat="false" ht="15.75" hidden="false" customHeight="false" outlineLevel="0" collapsed="false">
      <c r="D11033" s="240" t="n">
        <v>11033</v>
      </c>
    </row>
    <row r="11034" customFormat="false" ht="15.75" hidden="false" customHeight="false" outlineLevel="0" collapsed="false">
      <c r="D11034" s="240" t="n">
        <v>11034</v>
      </c>
    </row>
    <row r="11035" customFormat="false" ht="15.75" hidden="false" customHeight="false" outlineLevel="0" collapsed="false">
      <c r="D11035" s="240" t="n">
        <v>11035</v>
      </c>
    </row>
    <row r="11036" customFormat="false" ht="15.75" hidden="false" customHeight="false" outlineLevel="0" collapsed="false">
      <c r="D11036" s="240" t="n">
        <v>11036</v>
      </c>
    </row>
    <row r="11037" customFormat="false" ht="15.75" hidden="false" customHeight="false" outlineLevel="0" collapsed="false">
      <c r="D11037" s="240" t="n">
        <v>11037</v>
      </c>
    </row>
    <row r="11038" customFormat="false" ht="15.75" hidden="false" customHeight="false" outlineLevel="0" collapsed="false">
      <c r="D11038" s="240" t="n">
        <v>11038</v>
      </c>
    </row>
    <row r="11039" customFormat="false" ht="15.75" hidden="false" customHeight="false" outlineLevel="0" collapsed="false">
      <c r="D11039" s="240" t="n">
        <v>11039</v>
      </c>
    </row>
    <row r="11040" customFormat="false" ht="15.75" hidden="false" customHeight="false" outlineLevel="0" collapsed="false">
      <c r="D11040" s="240" t="n">
        <v>11040</v>
      </c>
    </row>
    <row r="11041" customFormat="false" ht="15.75" hidden="false" customHeight="false" outlineLevel="0" collapsed="false">
      <c r="D11041" s="240" t="n">
        <v>11041</v>
      </c>
    </row>
    <row r="11042" customFormat="false" ht="15.75" hidden="false" customHeight="false" outlineLevel="0" collapsed="false">
      <c r="D11042" s="240" t="n">
        <v>11042</v>
      </c>
    </row>
    <row r="11043" customFormat="false" ht="15.75" hidden="false" customHeight="false" outlineLevel="0" collapsed="false">
      <c r="D11043" s="240" t="n">
        <v>11043</v>
      </c>
    </row>
    <row r="11044" customFormat="false" ht="15.75" hidden="false" customHeight="false" outlineLevel="0" collapsed="false">
      <c r="D11044" s="240" t="n">
        <v>11044</v>
      </c>
    </row>
    <row r="11045" customFormat="false" ht="15.75" hidden="false" customHeight="false" outlineLevel="0" collapsed="false">
      <c r="D11045" s="240" t="n">
        <v>11045</v>
      </c>
    </row>
    <row r="11046" customFormat="false" ht="15.75" hidden="false" customHeight="false" outlineLevel="0" collapsed="false">
      <c r="D11046" s="240" t="n">
        <v>11046</v>
      </c>
    </row>
    <row r="11047" customFormat="false" ht="15.75" hidden="false" customHeight="false" outlineLevel="0" collapsed="false">
      <c r="D11047" s="240" t="n">
        <v>11047</v>
      </c>
    </row>
    <row r="11048" customFormat="false" ht="15.75" hidden="false" customHeight="false" outlineLevel="0" collapsed="false">
      <c r="D11048" s="240" t="n">
        <v>11048</v>
      </c>
    </row>
    <row r="11049" customFormat="false" ht="15.75" hidden="false" customHeight="false" outlineLevel="0" collapsed="false">
      <c r="D11049" s="240" t="n">
        <v>11049</v>
      </c>
    </row>
    <row r="11050" customFormat="false" ht="15.75" hidden="false" customHeight="false" outlineLevel="0" collapsed="false">
      <c r="D11050" s="240" t="n">
        <v>11050</v>
      </c>
    </row>
    <row r="11051" customFormat="false" ht="15.75" hidden="false" customHeight="false" outlineLevel="0" collapsed="false">
      <c r="D11051" s="240" t="n">
        <v>11051</v>
      </c>
    </row>
    <row r="11052" customFormat="false" ht="15.75" hidden="false" customHeight="false" outlineLevel="0" collapsed="false">
      <c r="D11052" s="240" t="n">
        <v>11052</v>
      </c>
    </row>
    <row r="11053" customFormat="false" ht="15.75" hidden="false" customHeight="false" outlineLevel="0" collapsed="false">
      <c r="D11053" s="240" t="n">
        <v>11053</v>
      </c>
    </row>
    <row r="11054" customFormat="false" ht="15.75" hidden="false" customHeight="false" outlineLevel="0" collapsed="false">
      <c r="D11054" s="240" t="n">
        <v>11054</v>
      </c>
    </row>
    <row r="11055" customFormat="false" ht="15.75" hidden="false" customHeight="false" outlineLevel="0" collapsed="false">
      <c r="D11055" s="240" t="n">
        <v>11055</v>
      </c>
    </row>
    <row r="11056" customFormat="false" ht="15.75" hidden="false" customHeight="false" outlineLevel="0" collapsed="false">
      <c r="D11056" s="240" t="n">
        <v>11056</v>
      </c>
    </row>
    <row r="11057" customFormat="false" ht="15.75" hidden="false" customHeight="false" outlineLevel="0" collapsed="false">
      <c r="D11057" s="240" t="n">
        <v>11057</v>
      </c>
    </row>
    <row r="11058" customFormat="false" ht="15.75" hidden="false" customHeight="false" outlineLevel="0" collapsed="false">
      <c r="D11058" s="240" t="n">
        <v>11058</v>
      </c>
    </row>
    <row r="11059" customFormat="false" ht="15.75" hidden="false" customHeight="false" outlineLevel="0" collapsed="false">
      <c r="D11059" s="240" t="n">
        <v>11059</v>
      </c>
    </row>
    <row r="11060" customFormat="false" ht="15.75" hidden="false" customHeight="false" outlineLevel="0" collapsed="false">
      <c r="D11060" s="240" t="n">
        <v>11060</v>
      </c>
    </row>
    <row r="11061" customFormat="false" ht="15.75" hidden="false" customHeight="false" outlineLevel="0" collapsed="false">
      <c r="D11061" s="240" t="n">
        <v>11061</v>
      </c>
    </row>
    <row r="11062" customFormat="false" ht="15.75" hidden="false" customHeight="false" outlineLevel="0" collapsed="false">
      <c r="D11062" s="240" t="n">
        <v>11062</v>
      </c>
    </row>
    <row r="11063" customFormat="false" ht="15.75" hidden="false" customHeight="false" outlineLevel="0" collapsed="false">
      <c r="D11063" s="240" t="n">
        <v>11063</v>
      </c>
    </row>
    <row r="11064" customFormat="false" ht="15.75" hidden="false" customHeight="false" outlineLevel="0" collapsed="false">
      <c r="D11064" s="240" t="n">
        <v>11064</v>
      </c>
    </row>
    <row r="11065" customFormat="false" ht="15.75" hidden="false" customHeight="false" outlineLevel="0" collapsed="false">
      <c r="D11065" s="240" t="n">
        <v>11065</v>
      </c>
    </row>
    <row r="11066" customFormat="false" ht="15.75" hidden="false" customHeight="false" outlineLevel="0" collapsed="false">
      <c r="D11066" s="240" t="n">
        <v>11066</v>
      </c>
    </row>
    <row r="11067" customFormat="false" ht="15.75" hidden="false" customHeight="false" outlineLevel="0" collapsed="false">
      <c r="D11067" s="240" t="n">
        <v>11067</v>
      </c>
    </row>
    <row r="11068" customFormat="false" ht="15.75" hidden="false" customHeight="false" outlineLevel="0" collapsed="false">
      <c r="D11068" s="240" t="n">
        <v>11068</v>
      </c>
    </row>
    <row r="11069" customFormat="false" ht="15.75" hidden="false" customHeight="false" outlineLevel="0" collapsed="false">
      <c r="D11069" s="240" t="n">
        <v>11069</v>
      </c>
    </row>
    <row r="11070" customFormat="false" ht="15.75" hidden="false" customHeight="false" outlineLevel="0" collapsed="false">
      <c r="D11070" s="240" t="n">
        <v>11070</v>
      </c>
    </row>
    <row r="11071" customFormat="false" ht="15.75" hidden="false" customHeight="false" outlineLevel="0" collapsed="false">
      <c r="D11071" s="240" t="n">
        <v>11071</v>
      </c>
    </row>
    <row r="11072" customFormat="false" ht="15.75" hidden="false" customHeight="false" outlineLevel="0" collapsed="false">
      <c r="D11072" s="240" t="n">
        <v>11072</v>
      </c>
    </row>
    <row r="11073" customFormat="false" ht="15.75" hidden="false" customHeight="false" outlineLevel="0" collapsed="false">
      <c r="D11073" s="240" t="n">
        <v>11073</v>
      </c>
    </row>
    <row r="11074" customFormat="false" ht="15.75" hidden="false" customHeight="false" outlineLevel="0" collapsed="false">
      <c r="D11074" s="240" t="n">
        <v>11074</v>
      </c>
    </row>
    <row r="11075" customFormat="false" ht="15.75" hidden="false" customHeight="false" outlineLevel="0" collapsed="false">
      <c r="D11075" s="240" t="n">
        <v>11075</v>
      </c>
    </row>
    <row r="11076" customFormat="false" ht="15.75" hidden="false" customHeight="false" outlineLevel="0" collapsed="false">
      <c r="D11076" s="240" t="n">
        <v>11076</v>
      </c>
    </row>
    <row r="11077" customFormat="false" ht="15.75" hidden="false" customHeight="false" outlineLevel="0" collapsed="false">
      <c r="D11077" s="240" t="n">
        <v>11077</v>
      </c>
    </row>
    <row r="11078" customFormat="false" ht="15.75" hidden="false" customHeight="false" outlineLevel="0" collapsed="false">
      <c r="D11078" s="240" t="n">
        <v>11078</v>
      </c>
    </row>
    <row r="11079" customFormat="false" ht="15.75" hidden="false" customHeight="false" outlineLevel="0" collapsed="false">
      <c r="D11079" s="240" t="n">
        <v>11079</v>
      </c>
    </row>
    <row r="11080" customFormat="false" ht="15.75" hidden="false" customHeight="false" outlineLevel="0" collapsed="false">
      <c r="D11080" s="240" t="n">
        <v>11080</v>
      </c>
    </row>
    <row r="11081" customFormat="false" ht="15.75" hidden="false" customHeight="false" outlineLevel="0" collapsed="false">
      <c r="D11081" s="240" t="n">
        <v>11081</v>
      </c>
    </row>
    <row r="11082" customFormat="false" ht="15.75" hidden="false" customHeight="false" outlineLevel="0" collapsed="false">
      <c r="D11082" s="240" t="n">
        <v>11082</v>
      </c>
    </row>
    <row r="11083" customFormat="false" ht="15.75" hidden="false" customHeight="false" outlineLevel="0" collapsed="false">
      <c r="D11083" s="240" t="n">
        <v>11083</v>
      </c>
    </row>
    <row r="11084" customFormat="false" ht="15.75" hidden="false" customHeight="false" outlineLevel="0" collapsed="false">
      <c r="D11084" s="240" t="n">
        <v>11084</v>
      </c>
    </row>
    <row r="11085" customFormat="false" ht="15.75" hidden="false" customHeight="false" outlineLevel="0" collapsed="false">
      <c r="D11085" s="240" t="n">
        <v>11085</v>
      </c>
    </row>
    <row r="11086" customFormat="false" ht="15.75" hidden="false" customHeight="false" outlineLevel="0" collapsed="false">
      <c r="D11086" s="240" t="n">
        <v>11086</v>
      </c>
    </row>
    <row r="11087" customFormat="false" ht="15.75" hidden="false" customHeight="false" outlineLevel="0" collapsed="false">
      <c r="D11087" s="240" t="n">
        <v>11087</v>
      </c>
    </row>
    <row r="11088" customFormat="false" ht="15.75" hidden="false" customHeight="false" outlineLevel="0" collapsed="false">
      <c r="D11088" s="240" t="n">
        <v>11088</v>
      </c>
    </row>
    <row r="11089" customFormat="false" ht="15.75" hidden="false" customHeight="false" outlineLevel="0" collapsed="false">
      <c r="D11089" s="240" t="n">
        <v>11089</v>
      </c>
    </row>
    <row r="11090" customFormat="false" ht="15.75" hidden="false" customHeight="false" outlineLevel="0" collapsed="false">
      <c r="D11090" s="240" t="n">
        <v>11090</v>
      </c>
    </row>
    <row r="11091" customFormat="false" ht="15.75" hidden="false" customHeight="false" outlineLevel="0" collapsed="false">
      <c r="D11091" s="240" t="n">
        <v>11091</v>
      </c>
    </row>
    <row r="11092" customFormat="false" ht="15.75" hidden="false" customHeight="false" outlineLevel="0" collapsed="false">
      <c r="D11092" s="240" t="n">
        <v>11092</v>
      </c>
    </row>
    <row r="11093" customFormat="false" ht="15.75" hidden="false" customHeight="false" outlineLevel="0" collapsed="false">
      <c r="D11093" s="240" t="n">
        <v>11093</v>
      </c>
    </row>
    <row r="11094" customFormat="false" ht="15.75" hidden="false" customHeight="false" outlineLevel="0" collapsed="false">
      <c r="D11094" s="240" t="n">
        <v>11094</v>
      </c>
    </row>
    <row r="11095" customFormat="false" ht="15.75" hidden="false" customHeight="false" outlineLevel="0" collapsed="false">
      <c r="D11095" s="240" t="n">
        <v>11095</v>
      </c>
    </row>
    <row r="11096" customFormat="false" ht="15.75" hidden="false" customHeight="false" outlineLevel="0" collapsed="false">
      <c r="D11096" s="240" t="n">
        <v>11096</v>
      </c>
    </row>
    <row r="11097" customFormat="false" ht="15.75" hidden="false" customHeight="false" outlineLevel="0" collapsed="false">
      <c r="D11097" s="240" t="n">
        <v>11097</v>
      </c>
    </row>
    <row r="11098" customFormat="false" ht="15.75" hidden="false" customHeight="false" outlineLevel="0" collapsed="false">
      <c r="D11098" s="240" t="n">
        <v>11098</v>
      </c>
    </row>
    <row r="11099" customFormat="false" ht="15.75" hidden="false" customHeight="false" outlineLevel="0" collapsed="false">
      <c r="D11099" s="240" t="n">
        <v>11099</v>
      </c>
    </row>
    <row r="11100" customFormat="false" ht="15.75" hidden="false" customHeight="false" outlineLevel="0" collapsed="false">
      <c r="D11100" s="240" t="n">
        <v>11100</v>
      </c>
    </row>
    <row r="11101" customFormat="false" ht="15.75" hidden="false" customHeight="false" outlineLevel="0" collapsed="false">
      <c r="D11101" s="240" t="n">
        <v>11101</v>
      </c>
    </row>
    <row r="11102" customFormat="false" ht="15.75" hidden="false" customHeight="false" outlineLevel="0" collapsed="false">
      <c r="D11102" s="240" t="n">
        <v>11102</v>
      </c>
    </row>
    <row r="11103" customFormat="false" ht="15.75" hidden="false" customHeight="false" outlineLevel="0" collapsed="false">
      <c r="D11103" s="240" t="n">
        <v>11103</v>
      </c>
    </row>
    <row r="11104" customFormat="false" ht="15.75" hidden="false" customHeight="false" outlineLevel="0" collapsed="false">
      <c r="D11104" s="240" t="n">
        <v>11104</v>
      </c>
    </row>
    <row r="11105" customFormat="false" ht="15.75" hidden="false" customHeight="false" outlineLevel="0" collapsed="false">
      <c r="D11105" s="240" t="n">
        <v>11105</v>
      </c>
    </row>
    <row r="11106" customFormat="false" ht="15.75" hidden="false" customHeight="false" outlineLevel="0" collapsed="false">
      <c r="D11106" s="240" t="n">
        <v>11106</v>
      </c>
    </row>
    <row r="11107" customFormat="false" ht="15.75" hidden="false" customHeight="false" outlineLevel="0" collapsed="false">
      <c r="D11107" s="240" t="n">
        <v>11107</v>
      </c>
    </row>
    <row r="11108" customFormat="false" ht="15.75" hidden="false" customHeight="false" outlineLevel="0" collapsed="false">
      <c r="D11108" s="240" t="n">
        <v>11108</v>
      </c>
    </row>
    <row r="11109" customFormat="false" ht="15.75" hidden="false" customHeight="false" outlineLevel="0" collapsed="false">
      <c r="D11109" s="240" t="n">
        <v>11109</v>
      </c>
    </row>
    <row r="11110" customFormat="false" ht="15.75" hidden="false" customHeight="false" outlineLevel="0" collapsed="false">
      <c r="D11110" s="240" t="n">
        <v>11110</v>
      </c>
    </row>
    <row r="11111" customFormat="false" ht="15.75" hidden="false" customHeight="false" outlineLevel="0" collapsed="false">
      <c r="D11111" s="240" t="n">
        <v>11111</v>
      </c>
    </row>
    <row r="11112" customFormat="false" ht="15.75" hidden="false" customHeight="false" outlineLevel="0" collapsed="false">
      <c r="D11112" s="240" t="n">
        <v>11112</v>
      </c>
    </row>
    <row r="11113" customFormat="false" ht="15.75" hidden="false" customHeight="false" outlineLevel="0" collapsed="false">
      <c r="D11113" s="240" t="n">
        <v>11113</v>
      </c>
    </row>
    <row r="11114" customFormat="false" ht="15.75" hidden="false" customHeight="false" outlineLevel="0" collapsed="false">
      <c r="D11114" s="240" t="n">
        <v>11114</v>
      </c>
    </row>
    <row r="11115" customFormat="false" ht="15.75" hidden="false" customHeight="false" outlineLevel="0" collapsed="false">
      <c r="D11115" s="240" t="n">
        <v>11115</v>
      </c>
    </row>
    <row r="11116" customFormat="false" ht="15.75" hidden="false" customHeight="false" outlineLevel="0" collapsed="false">
      <c r="D11116" s="240" t="n">
        <v>11116</v>
      </c>
    </row>
    <row r="11117" customFormat="false" ht="15.75" hidden="false" customHeight="false" outlineLevel="0" collapsed="false">
      <c r="D11117" s="240" t="n">
        <v>11117</v>
      </c>
    </row>
    <row r="11118" customFormat="false" ht="15.75" hidden="false" customHeight="false" outlineLevel="0" collapsed="false">
      <c r="D11118" s="240" t="n">
        <v>11118</v>
      </c>
    </row>
    <row r="11119" customFormat="false" ht="15.75" hidden="false" customHeight="false" outlineLevel="0" collapsed="false">
      <c r="D11119" s="240" t="n">
        <v>11119</v>
      </c>
    </row>
    <row r="11120" customFormat="false" ht="15.75" hidden="false" customHeight="false" outlineLevel="0" collapsed="false">
      <c r="D11120" s="240" t="n">
        <v>11120</v>
      </c>
    </row>
    <row r="11121" customFormat="false" ht="15.75" hidden="false" customHeight="false" outlineLevel="0" collapsed="false">
      <c r="D11121" s="240" t="n">
        <v>11121</v>
      </c>
    </row>
    <row r="11122" customFormat="false" ht="15.75" hidden="false" customHeight="false" outlineLevel="0" collapsed="false">
      <c r="D11122" s="240" t="n">
        <v>11122</v>
      </c>
    </row>
    <row r="11123" customFormat="false" ht="15.75" hidden="false" customHeight="false" outlineLevel="0" collapsed="false">
      <c r="D11123" s="240" t="n">
        <v>11123</v>
      </c>
    </row>
    <row r="11124" customFormat="false" ht="15.75" hidden="false" customHeight="false" outlineLevel="0" collapsed="false">
      <c r="D11124" s="240" t="n">
        <v>11124</v>
      </c>
    </row>
    <row r="11125" customFormat="false" ht="15.75" hidden="false" customHeight="false" outlineLevel="0" collapsed="false">
      <c r="D11125" s="240" t="n">
        <v>11125</v>
      </c>
    </row>
    <row r="11126" customFormat="false" ht="15.75" hidden="false" customHeight="false" outlineLevel="0" collapsed="false">
      <c r="D11126" s="240" t="n">
        <v>11126</v>
      </c>
    </row>
    <row r="11127" customFormat="false" ht="15.75" hidden="false" customHeight="false" outlineLevel="0" collapsed="false">
      <c r="D11127" s="240" t="n">
        <v>11127</v>
      </c>
    </row>
    <row r="11128" customFormat="false" ht="15.75" hidden="false" customHeight="false" outlineLevel="0" collapsed="false">
      <c r="D11128" s="240" t="n">
        <v>11128</v>
      </c>
    </row>
    <row r="11129" customFormat="false" ht="15.75" hidden="false" customHeight="false" outlineLevel="0" collapsed="false">
      <c r="D11129" s="240" t="n">
        <v>11129</v>
      </c>
    </row>
    <row r="11130" customFormat="false" ht="15.75" hidden="false" customHeight="false" outlineLevel="0" collapsed="false">
      <c r="D11130" s="240" t="n">
        <v>11130</v>
      </c>
    </row>
    <row r="11131" customFormat="false" ht="15.75" hidden="false" customHeight="false" outlineLevel="0" collapsed="false">
      <c r="D11131" s="240" t="n">
        <v>11131</v>
      </c>
    </row>
    <row r="11132" customFormat="false" ht="15.75" hidden="false" customHeight="false" outlineLevel="0" collapsed="false">
      <c r="D11132" s="240" t="n">
        <v>11132</v>
      </c>
    </row>
    <row r="11133" customFormat="false" ht="15.75" hidden="false" customHeight="false" outlineLevel="0" collapsed="false">
      <c r="D11133" s="240" t="n">
        <v>11133</v>
      </c>
    </row>
    <row r="11134" customFormat="false" ht="15.75" hidden="false" customHeight="false" outlineLevel="0" collapsed="false">
      <c r="D11134" s="240" t="n">
        <v>11134</v>
      </c>
    </row>
    <row r="11135" customFormat="false" ht="15.75" hidden="false" customHeight="false" outlineLevel="0" collapsed="false">
      <c r="D11135" s="240" t="n">
        <v>11135</v>
      </c>
    </row>
    <row r="11136" customFormat="false" ht="15.75" hidden="false" customHeight="false" outlineLevel="0" collapsed="false">
      <c r="D11136" s="240" t="n">
        <v>11136</v>
      </c>
    </row>
    <row r="11137" customFormat="false" ht="15.75" hidden="false" customHeight="false" outlineLevel="0" collapsed="false">
      <c r="D11137" s="240" t="n">
        <v>11137</v>
      </c>
    </row>
    <row r="11138" customFormat="false" ht="15.75" hidden="false" customHeight="false" outlineLevel="0" collapsed="false">
      <c r="D11138" s="240" t="n">
        <v>11138</v>
      </c>
    </row>
    <row r="11139" customFormat="false" ht="15.75" hidden="false" customHeight="false" outlineLevel="0" collapsed="false">
      <c r="D11139" s="240" t="n">
        <v>11139</v>
      </c>
    </row>
    <row r="11140" customFormat="false" ht="15.75" hidden="false" customHeight="false" outlineLevel="0" collapsed="false">
      <c r="D11140" s="240" t="n">
        <v>11140</v>
      </c>
    </row>
    <row r="11141" customFormat="false" ht="15.75" hidden="false" customHeight="false" outlineLevel="0" collapsed="false">
      <c r="D11141" s="240" t="n">
        <v>11141</v>
      </c>
    </row>
    <row r="11142" customFormat="false" ht="15.75" hidden="false" customHeight="false" outlineLevel="0" collapsed="false">
      <c r="D11142" s="240" t="n">
        <v>11142</v>
      </c>
    </row>
    <row r="11143" customFormat="false" ht="15.75" hidden="false" customHeight="false" outlineLevel="0" collapsed="false">
      <c r="D11143" s="240" t="n">
        <v>11143</v>
      </c>
    </row>
    <row r="11144" customFormat="false" ht="15.75" hidden="false" customHeight="false" outlineLevel="0" collapsed="false">
      <c r="D11144" s="240" t="n">
        <v>11144</v>
      </c>
    </row>
    <row r="11145" customFormat="false" ht="15.75" hidden="false" customHeight="false" outlineLevel="0" collapsed="false">
      <c r="D11145" s="240" t="n">
        <v>11145</v>
      </c>
    </row>
    <row r="11146" customFormat="false" ht="15.75" hidden="false" customHeight="false" outlineLevel="0" collapsed="false">
      <c r="D11146" s="240" t="n">
        <v>11146</v>
      </c>
    </row>
    <row r="11147" customFormat="false" ht="15.75" hidden="false" customHeight="false" outlineLevel="0" collapsed="false">
      <c r="D11147" s="240" t="n">
        <v>11147</v>
      </c>
    </row>
    <row r="11148" customFormat="false" ht="15.75" hidden="false" customHeight="false" outlineLevel="0" collapsed="false">
      <c r="D11148" s="240" t="n">
        <v>11148</v>
      </c>
    </row>
    <row r="11149" customFormat="false" ht="15.75" hidden="false" customHeight="false" outlineLevel="0" collapsed="false">
      <c r="D11149" s="240" t="n">
        <v>11149</v>
      </c>
    </row>
    <row r="11150" customFormat="false" ht="15.75" hidden="false" customHeight="false" outlineLevel="0" collapsed="false">
      <c r="D11150" s="240" t="n">
        <v>11150</v>
      </c>
    </row>
    <row r="11151" customFormat="false" ht="15.75" hidden="false" customHeight="false" outlineLevel="0" collapsed="false">
      <c r="D11151" s="240" t="n">
        <v>11151</v>
      </c>
    </row>
    <row r="11152" customFormat="false" ht="15.75" hidden="false" customHeight="false" outlineLevel="0" collapsed="false">
      <c r="D11152" s="240" t="n">
        <v>11152</v>
      </c>
    </row>
    <row r="11153" customFormat="false" ht="15.75" hidden="false" customHeight="false" outlineLevel="0" collapsed="false">
      <c r="D11153" s="240" t="n">
        <v>11153</v>
      </c>
    </row>
    <row r="11154" customFormat="false" ht="15.75" hidden="false" customHeight="false" outlineLevel="0" collapsed="false">
      <c r="D11154" s="240" t="n">
        <v>11154</v>
      </c>
    </row>
    <row r="11155" customFormat="false" ht="15.75" hidden="false" customHeight="false" outlineLevel="0" collapsed="false">
      <c r="D11155" s="240" t="n">
        <v>11155</v>
      </c>
    </row>
    <row r="11156" customFormat="false" ht="15.75" hidden="false" customHeight="false" outlineLevel="0" collapsed="false">
      <c r="D11156" s="240" t="n">
        <v>11156</v>
      </c>
    </row>
    <row r="11157" customFormat="false" ht="15.75" hidden="false" customHeight="false" outlineLevel="0" collapsed="false">
      <c r="D11157" s="240" t="n">
        <v>11157</v>
      </c>
    </row>
    <row r="11158" customFormat="false" ht="15.75" hidden="false" customHeight="false" outlineLevel="0" collapsed="false">
      <c r="D11158" s="240" t="n">
        <v>11158</v>
      </c>
    </row>
    <row r="11159" customFormat="false" ht="15.75" hidden="false" customHeight="false" outlineLevel="0" collapsed="false">
      <c r="D11159" s="240" t="n">
        <v>11159</v>
      </c>
    </row>
    <row r="11160" customFormat="false" ht="15.75" hidden="false" customHeight="false" outlineLevel="0" collapsed="false">
      <c r="D11160" s="240" t="n">
        <v>11160</v>
      </c>
    </row>
    <row r="11161" customFormat="false" ht="15.75" hidden="false" customHeight="false" outlineLevel="0" collapsed="false">
      <c r="D11161" s="240" t="n">
        <v>11161</v>
      </c>
    </row>
    <row r="11162" customFormat="false" ht="15.75" hidden="false" customHeight="false" outlineLevel="0" collapsed="false">
      <c r="D11162" s="240" t="n">
        <v>11162</v>
      </c>
    </row>
    <row r="11163" customFormat="false" ht="15.75" hidden="false" customHeight="false" outlineLevel="0" collapsed="false">
      <c r="D11163" s="240" t="n">
        <v>11163</v>
      </c>
    </row>
    <row r="11164" customFormat="false" ht="15.75" hidden="false" customHeight="false" outlineLevel="0" collapsed="false">
      <c r="D11164" s="240" t="n">
        <v>11164</v>
      </c>
    </row>
    <row r="11165" customFormat="false" ht="15.75" hidden="false" customHeight="false" outlineLevel="0" collapsed="false">
      <c r="D11165" s="240" t="n">
        <v>11165</v>
      </c>
    </row>
    <row r="11166" customFormat="false" ht="15.75" hidden="false" customHeight="false" outlineLevel="0" collapsed="false">
      <c r="D11166" s="240" t="n">
        <v>11166</v>
      </c>
    </row>
    <row r="11167" customFormat="false" ht="15.75" hidden="false" customHeight="false" outlineLevel="0" collapsed="false">
      <c r="D11167" s="240" t="n">
        <v>11167</v>
      </c>
    </row>
    <row r="11168" customFormat="false" ht="15.75" hidden="false" customHeight="false" outlineLevel="0" collapsed="false">
      <c r="D11168" s="240" t="n">
        <v>11168</v>
      </c>
    </row>
    <row r="11169" customFormat="false" ht="15.75" hidden="false" customHeight="false" outlineLevel="0" collapsed="false">
      <c r="D11169" s="240" t="n">
        <v>11169</v>
      </c>
    </row>
    <row r="11170" customFormat="false" ht="15.75" hidden="false" customHeight="false" outlineLevel="0" collapsed="false">
      <c r="D11170" s="240" t="n">
        <v>11170</v>
      </c>
    </row>
    <row r="11171" customFormat="false" ht="15.75" hidden="false" customHeight="false" outlineLevel="0" collapsed="false">
      <c r="D11171" s="240" t="n">
        <v>11171</v>
      </c>
    </row>
    <row r="11172" customFormat="false" ht="15.75" hidden="false" customHeight="false" outlineLevel="0" collapsed="false">
      <c r="D11172" s="240" t="n">
        <v>11172</v>
      </c>
    </row>
    <row r="11173" customFormat="false" ht="15.75" hidden="false" customHeight="false" outlineLevel="0" collapsed="false">
      <c r="D11173" s="240" t="n">
        <v>11173</v>
      </c>
    </row>
    <row r="11174" customFormat="false" ht="15.75" hidden="false" customHeight="false" outlineLevel="0" collapsed="false">
      <c r="D11174" s="240" t="n">
        <v>11174</v>
      </c>
    </row>
    <row r="11175" customFormat="false" ht="15.75" hidden="false" customHeight="false" outlineLevel="0" collapsed="false">
      <c r="D11175" s="240" t="n">
        <v>11175</v>
      </c>
    </row>
    <row r="11176" customFormat="false" ht="15.75" hidden="false" customHeight="false" outlineLevel="0" collapsed="false">
      <c r="D11176" s="240" t="n">
        <v>11176</v>
      </c>
    </row>
    <row r="11177" customFormat="false" ht="15.75" hidden="false" customHeight="false" outlineLevel="0" collapsed="false">
      <c r="D11177" s="240" t="n">
        <v>11177</v>
      </c>
    </row>
    <row r="11178" customFormat="false" ht="15.75" hidden="false" customHeight="false" outlineLevel="0" collapsed="false">
      <c r="D11178" s="240" t="n">
        <v>11178</v>
      </c>
    </row>
    <row r="11179" customFormat="false" ht="15.75" hidden="false" customHeight="false" outlineLevel="0" collapsed="false">
      <c r="D11179" s="240" t="n">
        <v>11179</v>
      </c>
    </row>
    <row r="11180" customFormat="false" ht="15.75" hidden="false" customHeight="false" outlineLevel="0" collapsed="false">
      <c r="D11180" s="240" t="n">
        <v>11180</v>
      </c>
    </row>
    <row r="11181" customFormat="false" ht="15.75" hidden="false" customHeight="false" outlineLevel="0" collapsed="false">
      <c r="D11181" s="240" t="n">
        <v>11181</v>
      </c>
    </row>
    <row r="11182" customFormat="false" ht="15.75" hidden="false" customHeight="false" outlineLevel="0" collapsed="false">
      <c r="D11182" s="240" t="n">
        <v>11182</v>
      </c>
    </row>
    <row r="11183" customFormat="false" ht="15.75" hidden="false" customHeight="false" outlineLevel="0" collapsed="false">
      <c r="D11183" s="240" t="n">
        <v>11183</v>
      </c>
    </row>
    <row r="11184" customFormat="false" ht="15.75" hidden="false" customHeight="false" outlineLevel="0" collapsed="false">
      <c r="D11184" s="240" t="n">
        <v>11184</v>
      </c>
    </row>
    <row r="11185" customFormat="false" ht="15.75" hidden="false" customHeight="false" outlineLevel="0" collapsed="false">
      <c r="D11185" s="240" t="n">
        <v>11185</v>
      </c>
    </row>
    <row r="11186" customFormat="false" ht="15.75" hidden="false" customHeight="false" outlineLevel="0" collapsed="false">
      <c r="D11186" s="240" t="n">
        <v>11186</v>
      </c>
    </row>
    <row r="11187" customFormat="false" ht="15.75" hidden="false" customHeight="false" outlineLevel="0" collapsed="false">
      <c r="D11187" s="240" t="n">
        <v>11187</v>
      </c>
    </row>
    <row r="11188" customFormat="false" ht="15.75" hidden="false" customHeight="false" outlineLevel="0" collapsed="false">
      <c r="D11188" s="240" t="n">
        <v>11188</v>
      </c>
    </row>
    <row r="11189" customFormat="false" ht="15.75" hidden="false" customHeight="false" outlineLevel="0" collapsed="false">
      <c r="D11189" s="240" t="n">
        <v>11189</v>
      </c>
    </row>
    <row r="11190" customFormat="false" ht="15.75" hidden="false" customHeight="false" outlineLevel="0" collapsed="false">
      <c r="D11190" s="240" t="n">
        <v>11190</v>
      </c>
    </row>
    <row r="11191" customFormat="false" ht="15.75" hidden="false" customHeight="false" outlineLevel="0" collapsed="false">
      <c r="D11191" s="240" t="n">
        <v>11191</v>
      </c>
    </row>
    <row r="11192" customFormat="false" ht="15.75" hidden="false" customHeight="false" outlineLevel="0" collapsed="false">
      <c r="D11192" s="240" t="n">
        <v>11192</v>
      </c>
    </row>
    <row r="11193" customFormat="false" ht="15.75" hidden="false" customHeight="false" outlineLevel="0" collapsed="false">
      <c r="D11193" s="240" t="n">
        <v>11193</v>
      </c>
    </row>
    <row r="11194" customFormat="false" ht="15.75" hidden="false" customHeight="false" outlineLevel="0" collapsed="false">
      <c r="D11194" s="240" t="n">
        <v>11194</v>
      </c>
    </row>
    <row r="11195" customFormat="false" ht="15.75" hidden="false" customHeight="false" outlineLevel="0" collapsed="false">
      <c r="D11195" s="240" t="n">
        <v>11195</v>
      </c>
    </row>
    <row r="11196" customFormat="false" ht="15.75" hidden="false" customHeight="false" outlineLevel="0" collapsed="false">
      <c r="D11196" s="240" t="n">
        <v>11196</v>
      </c>
    </row>
    <row r="11197" customFormat="false" ht="15.75" hidden="false" customHeight="false" outlineLevel="0" collapsed="false">
      <c r="D11197" s="240" t="n">
        <v>11197</v>
      </c>
    </row>
    <row r="11198" customFormat="false" ht="15.75" hidden="false" customHeight="false" outlineLevel="0" collapsed="false">
      <c r="D11198" s="240" t="n">
        <v>11198</v>
      </c>
    </row>
    <row r="11199" customFormat="false" ht="15.75" hidden="false" customHeight="false" outlineLevel="0" collapsed="false">
      <c r="D11199" s="240" t="n">
        <v>11199</v>
      </c>
    </row>
    <row r="11200" customFormat="false" ht="15.75" hidden="false" customHeight="false" outlineLevel="0" collapsed="false">
      <c r="D11200" s="240" t="n">
        <v>11200</v>
      </c>
    </row>
    <row r="11201" customFormat="false" ht="15.75" hidden="false" customHeight="false" outlineLevel="0" collapsed="false">
      <c r="D11201" s="240" t="n">
        <v>11201</v>
      </c>
    </row>
    <row r="11202" customFormat="false" ht="15.75" hidden="false" customHeight="false" outlineLevel="0" collapsed="false">
      <c r="D11202" s="240" t="n">
        <v>11202</v>
      </c>
    </row>
    <row r="11203" customFormat="false" ht="15.75" hidden="false" customHeight="false" outlineLevel="0" collapsed="false">
      <c r="D11203" s="240" t="n">
        <v>11203</v>
      </c>
    </row>
    <row r="11204" customFormat="false" ht="15.75" hidden="false" customHeight="false" outlineLevel="0" collapsed="false">
      <c r="D11204" s="240" t="n">
        <v>11204</v>
      </c>
    </row>
    <row r="11205" customFormat="false" ht="15.75" hidden="false" customHeight="false" outlineLevel="0" collapsed="false">
      <c r="D11205" s="240" t="n">
        <v>11205</v>
      </c>
    </row>
    <row r="11206" customFormat="false" ht="15.75" hidden="false" customHeight="false" outlineLevel="0" collapsed="false">
      <c r="D11206" s="240" t="n">
        <v>11206</v>
      </c>
    </row>
    <row r="11207" customFormat="false" ht="15.75" hidden="false" customHeight="false" outlineLevel="0" collapsed="false">
      <c r="D11207" s="240" t="n">
        <v>11207</v>
      </c>
    </row>
    <row r="11208" customFormat="false" ht="15.75" hidden="false" customHeight="false" outlineLevel="0" collapsed="false">
      <c r="D11208" s="240" t="n">
        <v>11208</v>
      </c>
    </row>
    <row r="11209" customFormat="false" ht="15.75" hidden="false" customHeight="false" outlineLevel="0" collapsed="false">
      <c r="D11209" s="240" t="n">
        <v>11209</v>
      </c>
    </row>
    <row r="11210" customFormat="false" ht="15.75" hidden="false" customHeight="false" outlineLevel="0" collapsed="false">
      <c r="D11210" s="240" t="n">
        <v>11210</v>
      </c>
    </row>
    <row r="11211" customFormat="false" ht="15.75" hidden="false" customHeight="false" outlineLevel="0" collapsed="false">
      <c r="D11211" s="240" t="n">
        <v>11211</v>
      </c>
    </row>
    <row r="11212" customFormat="false" ht="15.75" hidden="false" customHeight="false" outlineLevel="0" collapsed="false">
      <c r="D11212" s="240" t="n">
        <v>11212</v>
      </c>
    </row>
    <row r="11213" customFormat="false" ht="15.75" hidden="false" customHeight="false" outlineLevel="0" collapsed="false">
      <c r="D11213" s="240" t="n">
        <v>11213</v>
      </c>
    </row>
    <row r="11214" customFormat="false" ht="15.75" hidden="false" customHeight="false" outlineLevel="0" collapsed="false">
      <c r="D11214" s="240" t="n">
        <v>11214</v>
      </c>
    </row>
    <row r="11215" customFormat="false" ht="15.75" hidden="false" customHeight="false" outlineLevel="0" collapsed="false">
      <c r="D11215" s="240" t="n">
        <v>11215</v>
      </c>
    </row>
    <row r="11216" customFormat="false" ht="15.75" hidden="false" customHeight="false" outlineLevel="0" collapsed="false">
      <c r="D11216" s="240" t="n">
        <v>11216</v>
      </c>
    </row>
    <row r="11217" customFormat="false" ht="15.75" hidden="false" customHeight="false" outlineLevel="0" collapsed="false">
      <c r="D11217" s="240" t="n">
        <v>11217</v>
      </c>
    </row>
    <row r="11218" customFormat="false" ht="15.75" hidden="false" customHeight="false" outlineLevel="0" collapsed="false">
      <c r="D11218" s="240" t="n">
        <v>11218</v>
      </c>
    </row>
    <row r="11219" customFormat="false" ht="15.75" hidden="false" customHeight="false" outlineLevel="0" collapsed="false">
      <c r="D11219" s="240" t="n">
        <v>11219</v>
      </c>
    </row>
    <row r="11220" customFormat="false" ht="15.75" hidden="false" customHeight="false" outlineLevel="0" collapsed="false">
      <c r="D11220" s="240" t="n">
        <v>11220</v>
      </c>
    </row>
    <row r="11221" customFormat="false" ht="15.75" hidden="false" customHeight="false" outlineLevel="0" collapsed="false">
      <c r="D11221" s="240" t="n">
        <v>11221</v>
      </c>
    </row>
    <row r="11222" customFormat="false" ht="15.75" hidden="false" customHeight="false" outlineLevel="0" collapsed="false">
      <c r="D11222" s="240" t="n">
        <v>11222</v>
      </c>
    </row>
    <row r="11223" customFormat="false" ht="15.75" hidden="false" customHeight="false" outlineLevel="0" collapsed="false">
      <c r="D11223" s="240" t="n">
        <v>11223</v>
      </c>
    </row>
    <row r="11224" customFormat="false" ht="15.75" hidden="false" customHeight="false" outlineLevel="0" collapsed="false">
      <c r="D11224" s="240" t="n">
        <v>11224</v>
      </c>
    </row>
    <row r="11225" customFormat="false" ht="15.75" hidden="false" customHeight="false" outlineLevel="0" collapsed="false">
      <c r="D11225" s="240" t="n">
        <v>11225</v>
      </c>
    </row>
    <row r="11226" customFormat="false" ht="15.75" hidden="false" customHeight="false" outlineLevel="0" collapsed="false">
      <c r="D11226" s="240" t="n">
        <v>11226</v>
      </c>
    </row>
    <row r="11227" customFormat="false" ht="15.75" hidden="false" customHeight="false" outlineLevel="0" collapsed="false">
      <c r="D11227" s="240" t="n">
        <v>11227</v>
      </c>
    </row>
    <row r="11228" customFormat="false" ht="15.75" hidden="false" customHeight="false" outlineLevel="0" collapsed="false">
      <c r="D11228" s="240" t="n">
        <v>11228</v>
      </c>
    </row>
    <row r="11229" customFormat="false" ht="15.75" hidden="false" customHeight="false" outlineLevel="0" collapsed="false">
      <c r="D11229" s="240" t="n">
        <v>11229</v>
      </c>
    </row>
    <row r="11230" customFormat="false" ht="15.75" hidden="false" customHeight="false" outlineLevel="0" collapsed="false">
      <c r="D11230" s="240" t="n">
        <v>11230</v>
      </c>
    </row>
    <row r="11231" customFormat="false" ht="15.75" hidden="false" customHeight="false" outlineLevel="0" collapsed="false">
      <c r="D11231" s="240" t="n">
        <v>11231</v>
      </c>
    </row>
    <row r="11232" customFormat="false" ht="15.75" hidden="false" customHeight="false" outlineLevel="0" collapsed="false">
      <c r="D11232" s="240" t="n">
        <v>11232</v>
      </c>
    </row>
    <row r="11233" customFormat="false" ht="15.75" hidden="false" customHeight="false" outlineLevel="0" collapsed="false">
      <c r="D11233" s="240" t="n">
        <v>11233</v>
      </c>
    </row>
    <row r="11234" customFormat="false" ht="15.75" hidden="false" customHeight="false" outlineLevel="0" collapsed="false">
      <c r="D11234" s="240" t="n">
        <v>11234</v>
      </c>
    </row>
    <row r="11235" customFormat="false" ht="15.75" hidden="false" customHeight="false" outlineLevel="0" collapsed="false">
      <c r="D11235" s="240" t="n">
        <v>11235</v>
      </c>
    </row>
    <row r="11236" customFormat="false" ht="15.75" hidden="false" customHeight="false" outlineLevel="0" collapsed="false">
      <c r="D11236" s="240" t="n">
        <v>11236</v>
      </c>
    </row>
    <row r="11237" customFormat="false" ht="15.75" hidden="false" customHeight="false" outlineLevel="0" collapsed="false">
      <c r="D11237" s="240" t="n">
        <v>11237</v>
      </c>
    </row>
    <row r="11238" customFormat="false" ht="15.75" hidden="false" customHeight="false" outlineLevel="0" collapsed="false">
      <c r="D11238" s="240" t="n">
        <v>11238</v>
      </c>
    </row>
    <row r="11239" customFormat="false" ht="15.75" hidden="false" customHeight="false" outlineLevel="0" collapsed="false">
      <c r="D11239" s="240" t="n">
        <v>11239</v>
      </c>
    </row>
    <row r="11240" customFormat="false" ht="15.75" hidden="false" customHeight="false" outlineLevel="0" collapsed="false">
      <c r="D11240" s="240" t="n">
        <v>11240</v>
      </c>
    </row>
    <row r="11241" customFormat="false" ht="15.75" hidden="false" customHeight="false" outlineLevel="0" collapsed="false">
      <c r="D11241" s="240" t="n">
        <v>11241</v>
      </c>
    </row>
    <row r="11242" customFormat="false" ht="15.75" hidden="false" customHeight="false" outlineLevel="0" collapsed="false">
      <c r="D11242" s="240" t="n">
        <v>11242</v>
      </c>
    </row>
    <row r="11243" customFormat="false" ht="15.75" hidden="false" customHeight="false" outlineLevel="0" collapsed="false">
      <c r="D11243" s="240" t="n">
        <v>11243</v>
      </c>
    </row>
    <row r="11244" customFormat="false" ht="15.75" hidden="false" customHeight="false" outlineLevel="0" collapsed="false">
      <c r="D11244" s="240" t="n">
        <v>11244</v>
      </c>
    </row>
    <row r="11245" customFormat="false" ht="15.75" hidden="false" customHeight="false" outlineLevel="0" collapsed="false">
      <c r="D11245" s="240" t="n">
        <v>11245</v>
      </c>
    </row>
    <row r="11246" customFormat="false" ht="15.75" hidden="false" customHeight="false" outlineLevel="0" collapsed="false">
      <c r="D11246" s="240" t="n">
        <v>11246</v>
      </c>
    </row>
    <row r="11247" customFormat="false" ht="15.75" hidden="false" customHeight="false" outlineLevel="0" collapsed="false">
      <c r="D11247" s="240" t="n">
        <v>11247</v>
      </c>
    </row>
    <row r="11248" customFormat="false" ht="15.75" hidden="false" customHeight="false" outlineLevel="0" collapsed="false">
      <c r="D11248" s="240" t="n">
        <v>11248</v>
      </c>
    </row>
    <row r="11249" customFormat="false" ht="15.75" hidden="false" customHeight="false" outlineLevel="0" collapsed="false">
      <c r="D11249" s="240" t="n">
        <v>11249</v>
      </c>
    </row>
    <row r="11250" customFormat="false" ht="15.75" hidden="false" customHeight="false" outlineLevel="0" collapsed="false">
      <c r="D11250" s="240" t="n">
        <v>11250</v>
      </c>
    </row>
    <row r="11251" customFormat="false" ht="15.75" hidden="false" customHeight="false" outlineLevel="0" collapsed="false">
      <c r="D11251" s="240" t="n">
        <v>11251</v>
      </c>
    </row>
    <row r="11252" customFormat="false" ht="15.75" hidden="false" customHeight="false" outlineLevel="0" collapsed="false">
      <c r="D11252" s="240" t="n">
        <v>11252</v>
      </c>
    </row>
    <row r="11253" customFormat="false" ht="15.75" hidden="false" customHeight="false" outlineLevel="0" collapsed="false">
      <c r="D11253" s="240" t="n">
        <v>11253</v>
      </c>
    </row>
    <row r="11254" customFormat="false" ht="15.75" hidden="false" customHeight="false" outlineLevel="0" collapsed="false">
      <c r="D11254" s="240" t="n">
        <v>11254</v>
      </c>
    </row>
    <row r="11255" customFormat="false" ht="15.75" hidden="false" customHeight="false" outlineLevel="0" collapsed="false">
      <c r="D11255" s="240" t="n">
        <v>11255</v>
      </c>
    </row>
    <row r="11256" customFormat="false" ht="15.75" hidden="false" customHeight="false" outlineLevel="0" collapsed="false">
      <c r="D11256" s="240" t="n">
        <v>11256</v>
      </c>
    </row>
    <row r="11257" customFormat="false" ht="15.75" hidden="false" customHeight="false" outlineLevel="0" collapsed="false">
      <c r="D11257" s="240" t="n">
        <v>11257</v>
      </c>
    </row>
    <row r="11258" customFormat="false" ht="15.75" hidden="false" customHeight="false" outlineLevel="0" collapsed="false">
      <c r="D11258" s="240" t="n">
        <v>11258</v>
      </c>
    </row>
    <row r="11259" customFormat="false" ht="15.75" hidden="false" customHeight="false" outlineLevel="0" collapsed="false">
      <c r="D11259" s="240" t="n">
        <v>11259</v>
      </c>
    </row>
    <row r="11260" customFormat="false" ht="15.75" hidden="false" customHeight="false" outlineLevel="0" collapsed="false">
      <c r="D11260" s="240" t="n">
        <v>11260</v>
      </c>
    </row>
    <row r="11261" customFormat="false" ht="15.75" hidden="false" customHeight="false" outlineLevel="0" collapsed="false">
      <c r="D11261" s="240" t="n">
        <v>11261</v>
      </c>
    </row>
    <row r="11262" customFormat="false" ht="15.75" hidden="false" customHeight="false" outlineLevel="0" collapsed="false">
      <c r="D11262" s="240" t="n">
        <v>11262</v>
      </c>
    </row>
    <row r="11263" customFormat="false" ht="15.75" hidden="false" customHeight="false" outlineLevel="0" collapsed="false">
      <c r="D11263" s="240" t="n">
        <v>11263</v>
      </c>
    </row>
    <row r="11264" customFormat="false" ht="15.75" hidden="false" customHeight="false" outlineLevel="0" collapsed="false">
      <c r="D11264" s="240" t="n">
        <v>11264</v>
      </c>
    </row>
    <row r="11265" customFormat="false" ht="15.75" hidden="false" customHeight="false" outlineLevel="0" collapsed="false">
      <c r="D11265" s="240" t="n">
        <v>11265</v>
      </c>
    </row>
    <row r="11266" customFormat="false" ht="15.75" hidden="false" customHeight="false" outlineLevel="0" collapsed="false">
      <c r="D11266" s="240" t="n">
        <v>11266</v>
      </c>
    </row>
    <row r="11267" customFormat="false" ht="15.75" hidden="false" customHeight="false" outlineLevel="0" collapsed="false">
      <c r="D11267" s="240" t="n">
        <v>11267</v>
      </c>
    </row>
    <row r="11268" customFormat="false" ht="15.75" hidden="false" customHeight="false" outlineLevel="0" collapsed="false">
      <c r="D11268" s="240" t="n">
        <v>11268</v>
      </c>
    </row>
    <row r="11269" customFormat="false" ht="15.75" hidden="false" customHeight="false" outlineLevel="0" collapsed="false">
      <c r="D11269" s="240" t="n">
        <v>11269</v>
      </c>
    </row>
    <row r="11270" customFormat="false" ht="15.75" hidden="false" customHeight="false" outlineLevel="0" collapsed="false">
      <c r="D11270" s="240" t="n">
        <v>11270</v>
      </c>
    </row>
    <row r="11271" customFormat="false" ht="15.75" hidden="false" customHeight="false" outlineLevel="0" collapsed="false">
      <c r="D11271" s="240" t="n">
        <v>11271</v>
      </c>
    </row>
    <row r="11272" customFormat="false" ht="15.75" hidden="false" customHeight="false" outlineLevel="0" collapsed="false">
      <c r="D11272" s="240" t="n">
        <v>11272</v>
      </c>
    </row>
    <row r="11273" customFormat="false" ht="15.75" hidden="false" customHeight="false" outlineLevel="0" collapsed="false">
      <c r="D11273" s="240" t="n">
        <v>11273</v>
      </c>
    </row>
    <row r="11274" customFormat="false" ht="15.75" hidden="false" customHeight="false" outlineLevel="0" collapsed="false">
      <c r="D11274" s="240" t="n">
        <v>11274</v>
      </c>
    </row>
    <row r="11275" customFormat="false" ht="15.75" hidden="false" customHeight="false" outlineLevel="0" collapsed="false">
      <c r="D11275" s="240" t="n">
        <v>11275</v>
      </c>
    </row>
    <row r="11276" customFormat="false" ht="15.75" hidden="false" customHeight="false" outlineLevel="0" collapsed="false">
      <c r="D11276" s="240" t="n">
        <v>11276</v>
      </c>
    </row>
    <row r="11277" customFormat="false" ht="15.75" hidden="false" customHeight="false" outlineLevel="0" collapsed="false">
      <c r="D11277" s="240" t="n">
        <v>11277</v>
      </c>
    </row>
    <row r="11278" customFormat="false" ht="15.75" hidden="false" customHeight="false" outlineLevel="0" collapsed="false">
      <c r="D11278" s="240" t="n">
        <v>11278</v>
      </c>
    </row>
    <row r="11279" customFormat="false" ht="15.75" hidden="false" customHeight="false" outlineLevel="0" collapsed="false">
      <c r="D11279" s="240" t="n">
        <v>11279</v>
      </c>
    </row>
    <row r="11280" customFormat="false" ht="15.75" hidden="false" customHeight="false" outlineLevel="0" collapsed="false">
      <c r="D11280" s="240" t="n">
        <v>11280</v>
      </c>
    </row>
    <row r="11281" customFormat="false" ht="15.75" hidden="false" customHeight="false" outlineLevel="0" collapsed="false">
      <c r="D11281" s="240" t="n">
        <v>11281</v>
      </c>
    </row>
    <row r="11282" customFormat="false" ht="15.75" hidden="false" customHeight="false" outlineLevel="0" collapsed="false">
      <c r="D11282" s="240" t="n">
        <v>11282</v>
      </c>
    </row>
    <row r="11283" customFormat="false" ht="15.75" hidden="false" customHeight="false" outlineLevel="0" collapsed="false">
      <c r="D11283" s="240" t="n">
        <v>11283</v>
      </c>
    </row>
    <row r="11284" customFormat="false" ht="15.75" hidden="false" customHeight="false" outlineLevel="0" collapsed="false">
      <c r="D11284" s="240" t="n">
        <v>11284</v>
      </c>
    </row>
    <row r="11285" customFormat="false" ht="15.75" hidden="false" customHeight="false" outlineLevel="0" collapsed="false">
      <c r="D11285" s="240" t="n">
        <v>11285</v>
      </c>
    </row>
    <row r="11286" customFormat="false" ht="15.75" hidden="false" customHeight="false" outlineLevel="0" collapsed="false">
      <c r="D11286" s="240" t="n">
        <v>11286</v>
      </c>
    </row>
    <row r="11287" customFormat="false" ht="15.75" hidden="false" customHeight="false" outlineLevel="0" collapsed="false">
      <c r="D11287" s="240" t="n">
        <v>11287</v>
      </c>
    </row>
    <row r="11288" customFormat="false" ht="15.75" hidden="false" customHeight="false" outlineLevel="0" collapsed="false">
      <c r="D11288" s="240" t="n">
        <v>11288</v>
      </c>
    </row>
    <row r="11289" customFormat="false" ht="15.75" hidden="false" customHeight="false" outlineLevel="0" collapsed="false">
      <c r="D11289" s="240" t="n">
        <v>11289</v>
      </c>
    </row>
    <row r="11290" customFormat="false" ht="15.75" hidden="false" customHeight="false" outlineLevel="0" collapsed="false">
      <c r="D11290" s="240" t="n">
        <v>11290</v>
      </c>
    </row>
    <row r="11291" customFormat="false" ht="15.75" hidden="false" customHeight="false" outlineLevel="0" collapsed="false">
      <c r="D11291" s="240" t="n">
        <v>11291</v>
      </c>
    </row>
    <row r="11292" customFormat="false" ht="15.75" hidden="false" customHeight="false" outlineLevel="0" collapsed="false">
      <c r="D11292" s="240" t="n">
        <v>11292</v>
      </c>
    </row>
    <row r="11293" customFormat="false" ht="15.75" hidden="false" customHeight="false" outlineLevel="0" collapsed="false">
      <c r="D11293" s="240" t="n">
        <v>11293</v>
      </c>
    </row>
    <row r="11294" customFormat="false" ht="15.75" hidden="false" customHeight="false" outlineLevel="0" collapsed="false">
      <c r="D11294" s="240" t="n">
        <v>11294</v>
      </c>
    </row>
    <row r="11295" customFormat="false" ht="15.75" hidden="false" customHeight="false" outlineLevel="0" collapsed="false">
      <c r="D11295" s="240" t="n">
        <v>11295</v>
      </c>
    </row>
    <row r="11296" customFormat="false" ht="15.75" hidden="false" customHeight="false" outlineLevel="0" collapsed="false">
      <c r="D11296" s="240" t="n">
        <v>11296</v>
      </c>
    </row>
    <row r="11297" customFormat="false" ht="15.75" hidden="false" customHeight="false" outlineLevel="0" collapsed="false">
      <c r="D11297" s="240" t="n">
        <v>11297</v>
      </c>
    </row>
    <row r="11298" customFormat="false" ht="15.75" hidden="false" customHeight="false" outlineLevel="0" collapsed="false">
      <c r="D11298" s="240" t="n">
        <v>11298</v>
      </c>
    </row>
    <row r="11299" customFormat="false" ht="15.75" hidden="false" customHeight="false" outlineLevel="0" collapsed="false">
      <c r="D11299" s="240" t="n">
        <v>11299</v>
      </c>
    </row>
    <row r="11300" customFormat="false" ht="15.75" hidden="false" customHeight="false" outlineLevel="0" collapsed="false">
      <c r="D11300" s="240" t="n">
        <v>11300</v>
      </c>
    </row>
    <row r="11301" customFormat="false" ht="15.75" hidden="false" customHeight="false" outlineLevel="0" collapsed="false">
      <c r="D11301" s="240" t="n">
        <v>11301</v>
      </c>
    </row>
    <row r="11302" customFormat="false" ht="15.75" hidden="false" customHeight="false" outlineLevel="0" collapsed="false">
      <c r="D11302" s="240" t="n">
        <v>11302</v>
      </c>
    </row>
    <row r="11303" customFormat="false" ht="15.75" hidden="false" customHeight="false" outlineLevel="0" collapsed="false">
      <c r="D11303" s="240" t="n">
        <v>11303</v>
      </c>
    </row>
    <row r="11304" customFormat="false" ht="15.75" hidden="false" customHeight="false" outlineLevel="0" collapsed="false">
      <c r="D11304" s="240" t="n">
        <v>11304</v>
      </c>
    </row>
    <row r="11305" customFormat="false" ht="15.75" hidden="false" customHeight="false" outlineLevel="0" collapsed="false">
      <c r="D11305" s="240" t="n">
        <v>11305</v>
      </c>
    </row>
    <row r="11306" customFormat="false" ht="15.75" hidden="false" customHeight="false" outlineLevel="0" collapsed="false">
      <c r="D11306" s="240" t="n">
        <v>11306</v>
      </c>
    </row>
    <row r="11307" customFormat="false" ht="15.75" hidden="false" customHeight="false" outlineLevel="0" collapsed="false">
      <c r="D11307" s="240" t="n">
        <v>11307</v>
      </c>
    </row>
    <row r="11308" customFormat="false" ht="15.75" hidden="false" customHeight="false" outlineLevel="0" collapsed="false">
      <c r="D11308" s="240" t="n">
        <v>11308</v>
      </c>
    </row>
    <row r="11309" customFormat="false" ht="15.75" hidden="false" customHeight="false" outlineLevel="0" collapsed="false">
      <c r="D11309" s="240" t="n">
        <v>11309</v>
      </c>
    </row>
    <row r="11310" customFormat="false" ht="15.75" hidden="false" customHeight="false" outlineLevel="0" collapsed="false">
      <c r="D11310" s="240" t="n">
        <v>11310</v>
      </c>
    </row>
    <row r="11311" customFormat="false" ht="15.75" hidden="false" customHeight="false" outlineLevel="0" collapsed="false">
      <c r="D11311" s="240" t="n">
        <v>11311</v>
      </c>
    </row>
    <row r="11312" customFormat="false" ht="15.75" hidden="false" customHeight="false" outlineLevel="0" collapsed="false">
      <c r="D11312" s="240" t="n">
        <v>11312</v>
      </c>
    </row>
    <row r="11313" customFormat="false" ht="15.75" hidden="false" customHeight="false" outlineLevel="0" collapsed="false">
      <c r="D11313" s="240" t="n">
        <v>11313</v>
      </c>
    </row>
    <row r="11314" customFormat="false" ht="15.75" hidden="false" customHeight="false" outlineLevel="0" collapsed="false">
      <c r="D11314" s="240" t="n">
        <v>11314</v>
      </c>
    </row>
    <row r="11315" customFormat="false" ht="15.75" hidden="false" customHeight="false" outlineLevel="0" collapsed="false">
      <c r="D11315" s="240" t="n">
        <v>11315</v>
      </c>
    </row>
    <row r="11316" customFormat="false" ht="15.75" hidden="false" customHeight="false" outlineLevel="0" collapsed="false">
      <c r="D11316" s="240" t="n">
        <v>11316</v>
      </c>
    </row>
    <row r="11317" customFormat="false" ht="15.75" hidden="false" customHeight="false" outlineLevel="0" collapsed="false">
      <c r="D11317" s="240" t="n">
        <v>11317</v>
      </c>
    </row>
    <row r="11318" customFormat="false" ht="15.75" hidden="false" customHeight="false" outlineLevel="0" collapsed="false">
      <c r="D11318" s="240" t="n">
        <v>11318</v>
      </c>
    </row>
    <row r="11319" customFormat="false" ht="15.75" hidden="false" customHeight="false" outlineLevel="0" collapsed="false">
      <c r="D11319" s="240" t="n">
        <v>11319</v>
      </c>
    </row>
    <row r="11320" customFormat="false" ht="15.75" hidden="false" customHeight="false" outlineLevel="0" collapsed="false">
      <c r="D11320" s="240" t="n">
        <v>11320</v>
      </c>
    </row>
    <row r="11321" customFormat="false" ht="15.75" hidden="false" customHeight="false" outlineLevel="0" collapsed="false">
      <c r="D11321" s="240" t="n">
        <v>11321</v>
      </c>
    </row>
    <row r="11322" customFormat="false" ht="15.75" hidden="false" customHeight="false" outlineLevel="0" collapsed="false">
      <c r="D11322" s="240" t="n">
        <v>11322</v>
      </c>
    </row>
    <row r="11323" customFormat="false" ht="15.75" hidden="false" customHeight="false" outlineLevel="0" collapsed="false">
      <c r="D11323" s="240" t="n">
        <v>11323</v>
      </c>
    </row>
    <row r="11324" customFormat="false" ht="15.75" hidden="false" customHeight="false" outlineLevel="0" collapsed="false">
      <c r="D11324" s="240" t="n">
        <v>11324</v>
      </c>
    </row>
    <row r="11325" customFormat="false" ht="15.75" hidden="false" customHeight="false" outlineLevel="0" collapsed="false">
      <c r="D11325" s="240" t="n">
        <v>11325</v>
      </c>
    </row>
    <row r="11326" customFormat="false" ht="15.75" hidden="false" customHeight="false" outlineLevel="0" collapsed="false">
      <c r="D11326" s="240" t="n">
        <v>11326</v>
      </c>
    </row>
    <row r="11327" customFormat="false" ht="15.75" hidden="false" customHeight="false" outlineLevel="0" collapsed="false">
      <c r="D11327" s="240" t="n">
        <v>11327</v>
      </c>
    </row>
    <row r="11328" customFormat="false" ht="15.75" hidden="false" customHeight="false" outlineLevel="0" collapsed="false">
      <c r="D11328" s="240" t="n">
        <v>11328</v>
      </c>
    </row>
    <row r="11329" customFormat="false" ht="15.75" hidden="false" customHeight="false" outlineLevel="0" collapsed="false">
      <c r="D11329" s="240" t="n">
        <v>11329</v>
      </c>
    </row>
    <row r="11330" customFormat="false" ht="15.75" hidden="false" customHeight="false" outlineLevel="0" collapsed="false">
      <c r="D11330" s="240" t="n">
        <v>11330</v>
      </c>
    </row>
    <row r="11331" customFormat="false" ht="15.75" hidden="false" customHeight="false" outlineLevel="0" collapsed="false">
      <c r="D11331" s="240" t="n">
        <v>11331</v>
      </c>
    </row>
    <row r="11332" customFormat="false" ht="15.75" hidden="false" customHeight="false" outlineLevel="0" collapsed="false">
      <c r="D11332" s="240" t="n">
        <v>11332</v>
      </c>
    </row>
    <row r="11333" customFormat="false" ht="15.75" hidden="false" customHeight="false" outlineLevel="0" collapsed="false">
      <c r="D11333" s="240" t="n">
        <v>11333</v>
      </c>
    </row>
    <row r="11334" customFormat="false" ht="15.75" hidden="false" customHeight="false" outlineLevel="0" collapsed="false">
      <c r="D11334" s="240" t="n">
        <v>11334</v>
      </c>
    </row>
    <row r="11335" customFormat="false" ht="15.75" hidden="false" customHeight="false" outlineLevel="0" collapsed="false">
      <c r="D11335" s="240" t="n">
        <v>11335</v>
      </c>
    </row>
    <row r="11336" customFormat="false" ht="15.75" hidden="false" customHeight="false" outlineLevel="0" collapsed="false">
      <c r="D11336" s="240" t="n">
        <v>11336</v>
      </c>
    </row>
    <row r="11337" customFormat="false" ht="15.75" hidden="false" customHeight="false" outlineLevel="0" collapsed="false">
      <c r="D11337" s="240" t="n">
        <v>11337</v>
      </c>
    </row>
    <row r="11338" customFormat="false" ht="15.75" hidden="false" customHeight="false" outlineLevel="0" collapsed="false">
      <c r="D11338" s="240" t="n">
        <v>11338</v>
      </c>
    </row>
    <row r="11339" customFormat="false" ht="15.75" hidden="false" customHeight="false" outlineLevel="0" collapsed="false">
      <c r="D11339" s="240" t="n">
        <v>11339</v>
      </c>
    </row>
    <row r="11340" customFormat="false" ht="15.75" hidden="false" customHeight="false" outlineLevel="0" collapsed="false">
      <c r="D11340" s="240" t="n">
        <v>11340</v>
      </c>
    </row>
    <row r="11341" customFormat="false" ht="15.75" hidden="false" customHeight="false" outlineLevel="0" collapsed="false">
      <c r="D11341" s="240" t="n">
        <v>11341</v>
      </c>
    </row>
    <row r="11342" customFormat="false" ht="15.75" hidden="false" customHeight="false" outlineLevel="0" collapsed="false">
      <c r="D11342" s="240" t="n">
        <v>11342</v>
      </c>
    </row>
    <row r="11343" customFormat="false" ht="15.75" hidden="false" customHeight="false" outlineLevel="0" collapsed="false">
      <c r="D11343" s="240" t="n">
        <v>11343</v>
      </c>
    </row>
    <row r="11344" customFormat="false" ht="15.75" hidden="false" customHeight="false" outlineLevel="0" collapsed="false">
      <c r="D11344" s="240" t="n">
        <v>11344</v>
      </c>
    </row>
    <row r="11345" customFormat="false" ht="15.75" hidden="false" customHeight="false" outlineLevel="0" collapsed="false">
      <c r="D11345" s="240" t="n">
        <v>11345</v>
      </c>
    </row>
    <row r="11346" customFormat="false" ht="15.75" hidden="false" customHeight="false" outlineLevel="0" collapsed="false">
      <c r="D11346" s="240" t="n">
        <v>11346</v>
      </c>
    </row>
    <row r="11347" customFormat="false" ht="15.75" hidden="false" customHeight="false" outlineLevel="0" collapsed="false">
      <c r="D11347" s="240" t="n">
        <v>11347</v>
      </c>
    </row>
    <row r="11348" customFormat="false" ht="15.75" hidden="false" customHeight="false" outlineLevel="0" collapsed="false">
      <c r="D11348" s="240" t="n">
        <v>11348</v>
      </c>
    </row>
    <row r="11349" customFormat="false" ht="15.75" hidden="false" customHeight="false" outlineLevel="0" collapsed="false">
      <c r="D11349" s="240" t="n">
        <v>11349</v>
      </c>
    </row>
    <row r="11350" customFormat="false" ht="15.75" hidden="false" customHeight="false" outlineLevel="0" collapsed="false">
      <c r="D11350" s="240" t="n">
        <v>11350</v>
      </c>
    </row>
    <row r="11351" customFormat="false" ht="15.75" hidden="false" customHeight="false" outlineLevel="0" collapsed="false">
      <c r="D11351" s="240" t="n">
        <v>11351</v>
      </c>
    </row>
    <row r="11352" customFormat="false" ht="15.75" hidden="false" customHeight="false" outlineLevel="0" collapsed="false">
      <c r="D11352" s="240" t="n">
        <v>11352</v>
      </c>
    </row>
    <row r="11353" customFormat="false" ht="15.75" hidden="false" customHeight="false" outlineLevel="0" collapsed="false">
      <c r="D11353" s="240" t="n">
        <v>11353</v>
      </c>
    </row>
    <row r="11354" customFormat="false" ht="15.75" hidden="false" customHeight="false" outlineLevel="0" collapsed="false">
      <c r="D11354" s="240" t="n">
        <v>11354</v>
      </c>
    </row>
    <row r="11355" customFormat="false" ht="15.75" hidden="false" customHeight="false" outlineLevel="0" collapsed="false">
      <c r="D11355" s="240" t="n">
        <v>11355</v>
      </c>
    </row>
    <row r="11356" customFormat="false" ht="15.75" hidden="false" customHeight="false" outlineLevel="0" collapsed="false">
      <c r="D11356" s="240" t="n">
        <v>11356</v>
      </c>
    </row>
    <row r="11357" customFormat="false" ht="15.75" hidden="false" customHeight="false" outlineLevel="0" collapsed="false">
      <c r="D11357" s="240" t="n">
        <v>11357</v>
      </c>
    </row>
    <row r="11358" customFormat="false" ht="15.75" hidden="false" customHeight="false" outlineLevel="0" collapsed="false">
      <c r="D11358" s="240" t="n">
        <v>11358</v>
      </c>
    </row>
    <row r="11359" customFormat="false" ht="15.75" hidden="false" customHeight="false" outlineLevel="0" collapsed="false">
      <c r="D11359" s="240" t="n">
        <v>11359</v>
      </c>
    </row>
    <row r="11360" customFormat="false" ht="15.75" hidden="false" customHeight="false" outlineLevel="0" collapsed="false">
      <c r="D11360" s="240" t="n">
        <v>11360</v>
      </c>
    </row>
    <row r="11361" customFormat="false" ht="15.75" hidden="false" customHeight="false" outlineLevel="0" collapsed="false">
      <c r="D11361" s="240" t="n">
        <v>11361</v>
      </c>
    </row>
    <row r="11362" customFormat="false" ht="15.75" hidden="false" customHeight="false" outlineLevel="0" collapsed="false">
      <c r="D11362" s="240" t="n">
        <v>11362</v>
      </c>
    </row>
    <row r="11363" customFormat="false" ht="15.75" hidden="false" customHeight="false" outlineLevel="0" collapsed="false">
      <c r="D11363" s="240" t="n">
        <v>11363</v>
      </c>
    </row>
    <row r="11364" customFormat="false" ht="15.75" hidden="false" customHeight="false" outlineLevel="0" collapsed="false">
      <c r="D11364" s="240" t="n">
        <v>11364</v>
      </c>
    </row>
    <row r="11365" customFormat="false" ht="15.75" hidden="false" customHeight="false" outlineLevel="0" collapsed="false">
      <c r="D11365" s="240" t="n">
        <v>11365</v>
      </c>
    </row>
    <row r="11366" customFormat="false" ht="15.75" hidden="false" customHeight="false" outlineLevel="0" collapsed="false">
      <c r="D11366" s="240" t="n">
        <v>11366</v>
      </c>
    </row>
    <row r="11367" customFormat="false" ht="15.75" hidden="false" customHeight="false" outlineLevel="0" collapsed="false">
      <c r="D11367" s="240" t="n">
        <v>11367</v>
      </c>
    </row>
    <row r="11368" customFormat="false" ht="15.75" hidden="false" customHeight="false" outlineLevel="0" collapsed="false">
      <c r="D11368" s="240" t="n">
        <v>11368</v>
      </c>
    </row>
    <row r="11369" customFormat="false" ht="15.75" hidden="false" customHeight="false" outlineLevel="0" collapsed="false">
      <c r="D11369" s="240" t="n">
        <v>11369</v>
      </c>
    </row>
    <row r="11370" customFormat="false" ht="15.75" hidden="false" customHeight="false" outlineLevel="0" collapsed="false">
      <c r="D11370" s="240" t="n">
        <v>11370</v>
      </c>
    </row>
    <row r="11371" customFormat="false" ht="15.75" hidden="false" customHeight="false" outlineLevel="0" collapsed="false">
      <c r="D11371" s="240" t="n">
        <v>11371</v>
      </c>
    </row>
    <row r="11372" customFormat="false" ht="15.75" hidden="false" customHeight="false" outlineLevel="0" collapsed="false">
      <c r="D11372" s="240" t="n">
        <v>11372</v>
      </c>
    </row>
    <row r="11373" customFormat="false" ht="15.75" hidden="false" customHeight="false" outlineLevel="0" collapsed="false">
      <c r="D11373" s="240" t="n">
        <v>11373</v>
      </c>
    </row>
    <row r="11374" customFormat="false" ht="15.75" hidden="false" customHeight="false" outlineLevel="0" collapsed="false">
      <c r="D11374" s="240" t="n">
        <v>11374</v>
      </c>
    </row>
    <row r="11375" customFormat="false" ht="15.75" hidden="false" customHeight="false" outlineLevel="0" collapsed="false">
      <c r="D11375" s="240" t="n">
        <v>11375</v>
      </c>
    </row>
    <row r="11376" customFormat="false" ht="15.75" hidden="false" customHeight="false" outlineLevel="0" collapsed="false">
      <c r="D11376" s="240" t="n">
        <v>11376</v>
      </c>
    </row>
    <row r="11377" customFormat="false" ht="15.75" hidden="false" customHeight="false" outlineLevel="0" collapsed="false">
      <c r="D11377" s="240" t="n">
        <v>11377</v>
      </c>
    </row>
    <row r="11378" customFormat="false" ht="15.75" hidden="false" customHeight="false" outlineLevel="0" collapsed="false">
      <c r="D11378" s="240" t="n">
        <v>11378</v>
      </c>
    </row>
    <row r="11379" customFormat="false" ht="15.75" hidden="false" customHeight="false" outlineLevel="0" collapsed="false">
      <c r="D11379" s="240" t="n">
        <v>11379</v>
      </c>
    </row>
    <row r="11380" customFormat="false" ht="15.75" hidden="false" customHeight="false" outlineLevel="0" collapsed="false">
      <c r="D11380" s="240" t="n">
        <v>11380</v>
      </c>
    </row>
    <row r="11381" customFormat="false" ht="15.75" hidden="false" customHeight="false" outlineLevel="0" collapsed="false">
      <c r="D11381" s="240" t="n">
        <v>11381</v>
      </c>
    </row>
    <row r="11382" customFormat="false" ht="15.75" hidden="false" customHeight="false" outlineLevel="0" collapsed="false">
      <c r="D11382" s="240" t="n">
        <v>11382</v>
      </c>
    </row>
    <row r="11383" customFormat="false" ht="15.75" hidden="false" customHeight="false" outlineLevel="0" collapsed="false">
      <c r="D11383" s="240" t="n">
        <v>11383</v>
      </c>
    </row>
    <row r="11384" customFormat="false" ht="15.75" hidden="false" customHeight="false" outlineLevel="0" collapsed="false">
      <c r="D11384" s="240" t="n">
        <v>11384</v>
      </c>
    </row>
    <row r="11385" customFormat="false" ht="15.75" hidden="false" customHeight="false" outlineLevel="0" collapsed="false">
      <c r="D11385" s="240" t="n">
        <v>11385</v>
      </c>
    </row>
    <row r="11386" customFormat="false" ht="15.75" hidden="false" customHeight="false" outlineLevel="0" collapsed="false">
      <c r="D11386" s="240" t="n">
        <v>11386</v>
      </c>
    </row>
    <row r="11387" customFormat="false" ht="15.75" hidden="false" customHeight="false" outlineLevel="0" collapsed="false">
      <c r="D11387" s="240" t="n">
        <v>11387</v>
      </c>
    </row>
    <row r="11388" customFormat="false" ht="15.75" hidden="false" customHeight="false" outlineLevel="0" collapsed="false">
      <c r="D11388" s="240" t="n">
        <v>11388</v>
      </c>
    </row>
    <row r="11389" customFormat="false" ht="15.75" hidden="false" customHeight="false" outlineLevel="0" collapsed="false">
      <c r="D11389" s="240" t="n">
        <v>11389</v>
      </c>
    </row>
    <row r="11390" customFormat="false" ht="15.75" hidden="false" customHeight="false" outlineLevel="0" collapsed="false">
      <c r="D11390" s="240" t="n">
        <v>11390</v>
      </c>
    </row>
    <row r="11391" customFormat="false" ht="15.75" hidden="false" customHeight="false" outlineLevel="0" collapsed="false">
      <c r="D11391" s="240" t="n">
        <v>11391</v>
      </c>
    </row>
    <row r="11392" customFormat="false" ht="15.75" hidden="false" customHeight="false" outlineLevel="0" collapsed="false">
      <c r="D11392" s="240" t="n">
        <v>11392</v>
      </c>
    </row>
    <row r="11393" customFormat="false" ht="15.75" hidden="false" customHeight="false" outlineLevel="0" collapsed="false">
      <c r="D11393" s="240" t="n">
        <v>11393</v>
      </c>
    </row>
    <row r="11394" customFormat="false" ht="15.75" hidden="false" customHeight="false" outlineLevel="0" collapsed="false">
      <c r="D11394" s="240" t="n">
        <v>11394</v>
      </c>
    </row>
    <row r="11395" customFormat="false" ht="15.75" hidden="false" customHeight="false" outlineLevel="0" collapsed="false">
      <c r="D11395" s="240" t="n">
        <v>11395</v>
      </c>
    </row>
    <row r="11396" customFormat="false" ht="15.75" hidden="false" customHeight="false" outlineLevel="0" collapsed="false">
      <c r="D11396" s="240" t="n">
        <v>11396</v>
      </c>
    </row>
    <row r="11397" customFormat="false" ht="15.75" hidden="false" customHeight="false" outlineLevel="0" collapsed="false">
      <c r="D11397" s="240" t="n">
        <v>11397</v>
      </c>
    </row>
    <row r="11398" customFormat="false" ht="15.75" hidden="false" customHeight="false" outlineLevel="0" collapsed="false">
      <c r="D11398" s="240" t="n">
        <v>11398</v>
      </c>
    </row>
    <row r="11399" customFormat="false" ht="15.75" hidden="false" customHeight="false" outlineLevel="0" collapsed="false">
      <c r="D11399" s="240" t="n">
        <v>11399</v>
      </c>
    </row>
    <row r="11400" customFormat="false" ht="15.75" hidden="false" customHeight="false" outlineLevel="0" collapsed="false">
      <c r="D11400" s="240" t="n">
        <v>11400</v>
      </c>
    </row>
    <row r="11401" customFormat="false" ht="15.75" hidden="false" customHeight="false" outlineLevel="0" collapsed="false">
      <c r="D11401" s="240" t="n">
        <v>11401</v>
      </c>
    </row>
    <row r="11402" customFormat="false" ht="15.75" hidden="false" customHeight="false" outlineLevel="0" collapsed="false">
      <c r="D11402" s="240" t="n">
        <v>11402</v>
      </c>
    </row>
    <row r="11403" customFormat="false" ht="15.75" hidden="false" customHeight="false" outlineLevel="0" collapsed="false">
      <c r="D11403" s="240" t="n">
        <v>11403</v>
      </c>
    </row>
    <row r="11404" customFormat="false" ht="15.75" hidden="false" customHeight="false" outlineLevel="0" collapsed="false">
      <c r="D11404" s="240" t="n">
        <v>11404</v>
      </c>
    </row>
    <row r="11405" customFormat="false" ht="15.75" hidden="false" customHeight="false" outlineLevel="0" collapsed="false">
      <c r="D11405" s="240" t="n">
        <v>11405</v>
      </c>
    </row>
    <row r="11406" customFormat="false" ht="15.75" hidden="false" customHeight="false" outlineLevel="0" collapsed="false">
      <c r="D11406" s="240" t="n">
        <v>11406</v>
      </c>
    </row>
    <row r="11407" customFormat="false" ht="15.75" hidden="false" customHeight="false" outlineLevel="0" collapsed="false">
      <c r="D11407" s="240" t="n">
        <v>11407</v>
      </c>
    </row>
    <row r="11408" customFormat="false" ht="15.75" hidden="false" customHeight="false" outlineLevel="0" collapsed="false">
      <c r="D11408" s="240" t="n">
        <v>11408</v>
      </c>
    </row>
    <row r="11409" customFormat="false" ht="15.75" hidden="false" customHeight="false" outlineLevel="0" collapsed="false">
      <c r="D11409" s="240" t="n">
        <v>11409</v>
      </c>
    </row>
    <row r="11410" customFormat="false" ht="15.75" hidden="false" customHeight="false" outlineLevel="0" collapsed="false">
      <c r="D11410" s="240" t="n">
        <v>11410</v>
      </c>
    </row>
    <row r="11411" customFormat="false" ht="15.75" hidden="false" customHeight="false" outlineLevel="0" collapsed="false">
      <c r="D11411" s="240" t="n">
        <v>11411</v>
      </c>
    </row>
    <row r="11412" customFormat="false" ht="15.75" hidden="false" customHeight="false" outlineLevel="0" collapsed="false">
      <c r="D11412" s="240" t="n">
        <v>11412</v>
      </c>
    </row>
    <row r="11413" customFormat="false" ht="15.75" hidden="false" customHeight="false" outlineLevel="0" collapsed="false">
      <c r="D11413" s="240" t="n">
        <v>11413</v>
      </c>
    </row>
    <row r="11414" customFormat="false" ht="15.75" hidden="false" customHeight="false" outlineLevel="0" collapsed="false">
      <c r="D11414" s="240" t="n">
        <v>11414</v>
      </c>
    </row>
    <row r="11415" customFormat="false" ht="15.75" hidden="false" customHeight="false" outlineLevel="0" collapsed="false">
      <c r="D11415" s="240" t="n">
        <v>11415</v>
      </c>
    </row>
    <row r="11416" customFormat="false" ht="15.75" hidden="false" customHeight="false" outlineLevel="0" collapsed="false">
      <c r="D11416" s="240" t="n">
        <v>11416</v>
      </c>
    </row>
    <row r="11417" customFormat="false" ht="15.75" hidden="false" customHeight="false" outlineLevel="0" collapsed="false">
      <c r="D11417" s="240" t="n">
        <v>11417</v>
      </c>
    </row>
    <row r="11418" customFormat="false" ht="15.75" hidden="false" customHeight="false" outlineLevel="0" collapsed="false">
      <c r="D11418" s="240" t="n">
        <v>11418</v>
      </c>
    </row>
    <row r="11419" customFormat="false" ht="15.75" hidden="false" customHeight="false" outlineLevel="0" collapsed="false">
      <c r="D11419" s="240" t="n">
        <v>11419</v>
      </c>
    </row>
    <row r="11420" customFormat="false" ht="15.75" hidden="false" customHeight="false" outlineLevel="0" collapsed="false">
      <c r="D11420" s="240" t="n">
        <v>11420</v>
      </c>
    </row>
    <row r="11421" customFormat="false" ht="15.75" hidden="false" customHeight="false" outlineLevel="0" collapsed="false">
      <c r="D11421" s="240" t="n">
        <v>11421</v>
      </c>
    </row>
    <row r="11422" customFormat="false" ht="15.75" hidden="false" customHeight="false" outlineLevel="0" collapsed="false">
      <c r="D11422" s="240" t="n">
        <v>11422</v>
      </c>
    </row>
    <row r="11423" customFormat="false" ht="15.75" hidden="false" customHeight="false" outlineLevel="0" collapsed="false">
      <c r="D11423" s="240" t="n">
        <v>11423</v>
      </c>
    </row>
    <row r="11424" customFormat="false" ht="15.75" hidden="false" customHeight="false" outlineLevel="0" collapsed="false">
      <c r="D11424" s="240" t="n">
        <v>11424</v>
      </c>
    </row>
    <row r="11425" customFormat="false" ht="15.75" hidden="false" customHeight="false" outlineLevel="0" collapsed="false">
      <c r="D11425" s="240" t="n">
        <v>11425</v>
      </c>
    </row>
    <row r="11426" customFormat="false" ht="15.75" hidden="false" customHeight="false" outlineLevel="0" collapsed="false">
      <c r="D11426" s="240" t="n">
        <v>11426</v>
      </c>
    </row>
    <row r="11427" customFormat="false" ht="15.75" hidden="false" customHeight="false" outlineLevel="0" collapsed="false">
      <c r="D11427" s="240" t="n">
        <v>11427</v>
      </c>
    </row>
    <row r="11428" customFormat="false" ht="15.75" hidden="false" customHeight="false" outlineLevel="0" collapsed="false">
      <c r="D11428" s="240" t="n">
        <v>11428</v>
      </c>
    </row>
    <row r="11429" customFormat="false" ht="15.75" hidden="false" customHeight="false" outlineLevel="0" collapsed="false">
      <c r="D11429" s="240" t="n">
        <v>11429</v>
      </c>
    </row>
    <row r="11430" customFormat="false" ht="15.75" hidden="false" customHeight="false" outlineLevel="0" collapsed="false">
      <c r="D11430" s="240" t="n">
        <v>11430</v>
      </c>
    </row>
    <row r="11431" customFormat="false" ht="15.75" hidden="false" customHeight="false" outlineLevel="0" collapsed="false">
      <c r="D11431" s="240" t="n">
        <v>11431</v>
      </c>
    </row>
    <row r="11432" customFormat="false" ht="15.75" hidden="false" customHeight="false" outlineLevel="0" collapsed="false">
      <c r="D11432" s="240" t="n">
        <v>11432</v>
      </c>
    </row>
    <row r="11433" customFormat="false" ht="15.75" hidden="false" customHeight="false" outlineLevel="0" collapsed="false">
      <c r="D11433" s="240" t="n">
        <v>11433</v>
      </c>
    </row>
    <row r="11434" customFormat="false" ht="15.75" hidden="false" customHeight="false" outlineLevel="0" collapsed="false">
      <c r="D11434" s="240" t="n">
        <v>11434</v>
      </c>
    </row>
    <row r="11435" customFormat="false" ht="15.75" hidden="false" customHeight="false" outlineLevel="0" collapsed="false">
      <c r="D11435" s="240" t="n">
        <v>11435</v>
      </c>
    </row>
    <row r="11436" customFormat="false" ht="15.75" hidden="false" customHeight="false" outlineLevel="0" collapsed="false">
      <c r="D11436" s="240" t="n">
        <v>11436</v>
      </c>
    </row>
    <row r="11437" customFormat="false" ht="15.75" hidden="false" customHeight="false" outlineLevel="0" collapsed="false">
      <c r="D11437" s="240" t="n">
        <v>11437</v>
      </c>
    </row>
    <row r="11438" customFormat="false" ht="15.75" hidden="false" customHeight="false" outlineLevel="0" collapsed="false">
      <c r="D11438" s="240" t="n">
        <v>11438</v>
      </c>
    </row>
    <row r="11439" customFormat="false" ht="15.75" hidden="false" customHeight="false" outlineLevel="0" collapsed="false">
      <c r="D11439" s="240" t="n">
        <v>11439</v>
      </c>
    </row>
    <row r="11440" customFormat="false" ht="15.75" hidden="false" customHeight="false" outlineLevel="0" collapsed="false">
      <c r="D11440" s="240" t="n">
        <v>11440</v>
      </c>
    </row>
    <row r="11441" customFormat="false" ht="15.75" hidden="false" customHeight="false" outlineLevel="0" collapsed="false">
      <c r="D11441" s="240" t="n">
        <v>11441</v>
      </c>
    </row>
    <row r="11442" customFormat="false" ht="15.75" hidden="false" customHeight="false" outlineLevel="0" collapsed="false">
      <c r="D11442" s="240" t="n">
        <v>11442</v>
      </c>
    </row>
    <row r="11443" customFormat="false" ht="15.75" hidden="false" customHeight="false" outlineLevel="0" collapsed="false">
      <c r="D11443" s="240" t="n">
        <v>11443</v>
      </c>
    </row>
    <row r="11444" customFormat="false" ht="15.75" hidden="false" customHeight="false" outlineLevel="0" collapsed="false">
      <c r="D11444" s="240" t="n">
        <v>11444</v>
      </c>
    </row>
    <row r="11445" customFormat="false" ht="15.75" hidden="false" customHeight="false" outlineLevel="0" collapsed="false">
      <c r="D11445" s="240" t="n">
        <v>11445</v>
      </c>
    </row>
    <row r="11446" customFormat="false" ht="15.75" hidden="false" customHeight="false" outlineLevel="0" collapsed="false">
      <c r="D11446" s="240" t="n">
        <v>11446</v>
      </c>
    </row>
    <row r="11447" customFormat="false" ht="15.75" hidden="false" customHeight="false" outlineLevel="0" collapsed="false">
      <c r="D11447" s="240" t="n">
        <v>11447</v>
      </c>
    </row>
    <row r="11448" customFormat="false" ht="15.75" hidden="false" customHeight="false" outlineLevel="0" collapsed="false">
      <c r="D11448" s="240" t="n">
        <v>11448</v>
      </c>
    </row>
    <row r="11449" customFormat="false" ht="15.75" hidden="false" customHeight="false" outlineLevel="0" collapsed="false">
      <c r="D11449" s="240" t="n">
        <v>11449</v>
      </c>
    </row>
    <row r="11450" customFormat="false" ht="15.75" hidden="false" customHeight="false" outlineLevel="0" collapsed="false">
      <c r="D11450" s="240" t="n">
        <v>11450</v>
      </c>
    </row>
    <row r="11451" customFormat="false" ht="15.75" hidden="false" customHeight="false" outlineLevel="0" collapsed="false">
      <c r="D11451" s="240" t="n">
        <v>11451</v>
      </c>
    </row>
    <row r="11452" customFormat="false" ht="15.75" hidden="false" customHeight="false" outlineLevel="0" collapsed="false">
      <c r="D11452" s="240" t="n">
        <v>11452</v>
      </c>
    </row>
    <row r="11453" customFormat="false" ht="15.75" hidden="false" customHeight="false" outlineLevel="0" collapsed="false">
      <c r="D11453" s="240" t="n">
        <v>11453</v>
      </c>
    </row>
    <row r="11454" customFormat="false" ht="15.75" hidden="false" customHeight="false" outlineLevel="0" collapsed="false">
      <c r="D11454" s="240" t="n">
        <v>11454</v>
      </c>
    </row>
    <row r="11455" customFormat="false" ht="15.75" hidden="false" customHeight="false" outlineLevel="0" collapsed="false">
      <c r="D11455" s="240" t="n">
        <v>11455</v>
      </c>
    </row>
    <row r="11456" customFormat="false" ht="15.75" hidden="false" customHeight="false" outlineLevel="0" collapsed="false">
      <c r="D11456" s="240" t="n">
        <v>11456</v>
      </c>
    </row>
    <row r="11457" customFormat="false" ht="15.75" hidden="false" customHeight="false" outlineLevel="0" collapsed="false">
      <c r="D11457" s="240" t="n">
        <v>11457</v>
      </c>
    </row>
    <row r="11458" customFormat="false" ht="15.75" hidden="false" customHeight="false" outlineLevel="0" collapsed="false">
      <c r="D11458" s="240" t="n">
        <v>11458</v>
      </c>
    </row>
    <row r="11459" customFormat="false" ht="15.75" hidden="false" customHeight="false" outlineLevel="0" collapsed="false">
      <c r="D11459" s="240" t="n">
        <v>11459</v>
      </c>
    </row>
    <row r="11460" customFormat="false" ht="15.75" hidden="false" customHeight="false" outlineLevel="0" collapsed="false">
      <c r="D11460" s="240" t="n">
        <v>11460</v>
      </c>
    </row>
    <row r="11461" customFormat="false" ht="15.75" hidden="false" customHeight="false" outlineLevel="0" collapsed="false">
      <c r="D11461" s="240" t="n">
        <v>11461</v>
      </c>
    </row>
    <row r="11462" customFormat="false" ht="15.75" hidden="false" customHeight="false" outlineLevel="0" collapsed="false">
      <c r="D11462" s="240" t="n">
        <v>11462</v>
      </c>
    </row>
    <row r="11463" customFormat="false" ht="15.75" hidden="false" customHeight="false" outlineLevel="0" collapsed="false">
      <c r="D11463" s="240" t="n">
        <v>11463</v>
      </c>
    </row>
    <row r="11464" customFormat="false" ht="15.75" hidden="false" customHeight="false" outlineLevel="0" collapsed="false">
      <c r="D11464" s="240" t="n">
        <v>11464</v>
      </c>
    </row>
    <row r="11465" customFormat="false" ht="15.75" hidden="false" customHeight="false" outlineLevel="0" collapsed="false">
      <c r="D11465" s="240" t="n">
        <v>11465</v>
      </c>
    </row>
    <row r="11466" customFormat="false" ht="15.75" hidden="false" customHeight="false" outlineLevel="0" collapsed="false">
      <c r="D11466" s="240" t="n">
        <v>11466</v>
      </c>
    </row>
    <row r="11467" customFormat="false" ht="15.75" hidden="false" customHeight="false" outlineLevel="0" collapsed="false">
      <c r="D11467" s="240" t="n">
        <v>11467</v>
      </c>
    </row>
    <row r="11468" customFormat="false" ht="15.75" hidden="false" customHeight="false" outlineLevel="0" collapsed="false">
      <c r="D11468" s="240" t="n">
        <v>11468</v>
      </c>
    </row>
    <row r="11469" customFormat="false" ht="15.75" hidden="false" customHeight="false" outlineLevel="0" collapsed="false">
      <c r="D11469" s="240" t="n">
        <v>11469</v>
      </c>
    </row>
    <row r="11470" customFormat="false" ht="15.75" hidden="false" customHeight="false" outlineLevel="0" collapsed="false">
      <c r="D11470" s="240" t="n">
        <v>11470</v>
      </c>
    </row>
    <row r="11471" customFormat="false" ht="15.75" hidden="false" customHeight="false" outlineLevel="0" collapsed="false">
      <c r="D11471" s="240" t="n">
        <v>11471</v>
      </c>
    </row>
    <row r="11472" customFormat="false" ht="15.75" hidden="false" customHeight="false" outlineLevel="0" collapsed="false">
      <c r="D11472" s="240" t="n">
        <v>11472</v>
      </c>
    </row>
    <row r="11473" customFormat="false" ht="15.75" hidden="false" customHeight="false" outlineLevel="0" collapsed="false">
      <c r="D11473" s="240" t="n">
        <v>11473</v>
      </c>
    </row>
    <row r="11474" customFormat="false" ht="15.75" hidden="false" customHeight="false" outlineLevel="0" collapsed="false">
      <c r="D11474" s="240" t="n">
        <v>11474</v>
      </c>
    </row>
    <row r="11475" customFormat="false" ht="15.75" hidden="false" customHeight="false" outlineLevel="0" collapsed="false">
      <c r="D11475" s="240" t="n">
        <v>11475</v>
      </c>
    </row>
    <row r="11476" customFormat="false" ht="15.75" hidden="false" customHeight="false" outlineLevel="0" collapsed="false">
      <c r="D11476" s="240" t="n">
        <v>11476</v>
      </c>
    </row>
    <row r="11477" customFormat="false" ht="15.75" hidden="false" customHeight="false" outlineLevel="0" collapsed="false">
      <c r="D11477" s="240" t="n">
        <v>11477</v>
      </c>
    </row>
    <row r="11478" customFormat="false" ht="15.75" hidden="false" customHeight="false" outlineLevel="0" collapsed="false">
      <c r="D11478" s="240" t="n">
        <v>11478</v>
      </c>
    </row>
    <row r="11479" customFormat="false" ht="15.75" hidden="false" customHeight="false" outlineLevel="0" collapsed="false">
      <c r="D11479" s="240" t="n">
        <v>11479</v>
      </c>
    </row>
    <row r="11480" customFormat="false" ht="15.75" hidden="false" customHeight="false" outlineLevel="0" collapsed="false">
      <c r="D11480" s="240" t="n">
        <v>11480</v>
      </c>
    </row>
    <row r="11481" customFormat="false" ht="15.75" hidden="false" customHeight="false" outlineLevel="0" collapsed="false">
      <c r="D11481" s="240" t="n">
        <v>11481</v>
      </c>
    </row>
    <row r="11482" customFormat="false" ht="15.75" hidden="false" customHeight="false" outlineLevel="0" collapsed="false">
      <c r="D11482" s="240" t="n">
        <v>11482</v>
      </c>
    </row>
    <row r="11483" customFormat="false" ht="15.75" hidden="false" customHeight="false" outlineLevel="0" collapsed="false">
      <c r="D11483" s="240" t="n">
        <v>11483</v>
      </c>
    </row>
    <row r="11484" customFormat="false" ht="15.75" hidden="false" customHeight="false" outlineLevel="0" collapsed="false">
      <c r="D11484" s="240" t="n">
        <v>11484</v>
      </c>
    </row>
    <row r="11485" customFormat="false" ht="15.75" hidden="false" customHeight="false" outlineLevel="0" collapsed="false">
      <c r="D11485" s="240" t="n">
        <v>11485</v>
      </c>
    </row>
    <row r="11486" customFormat="false" ht="15.75" hidden="false" customHeight="false" outlineLevel="0" collapsed="false">
      <c r="D11486" s="240" t="n">
        <v>11486</v>
      </c>
    </row>
    <row r="11487" customFormat="false" ht="15.75" hidden="false" customHeight="false" outlineLevel="0" collapsed="false">
      <c r="D11487" s="240" t="n">
        <v>11487</v>
      </c>
    </row>
    <row r="11488" customFormat="false" ht="15.75" hidden="false" customHeight="false" outlineLevel="0" collapsed="false">
      <c r="D11488" s="240" t="n">
        <v>11488</v>
      </c>
    </row>
    <row r="11489" customFormat="false" ht="15.75" hidden="false" customHeight="false" outlineLevel="0" collapsed="false">
      <c r="D11489" s="240" t="n">
        <v>11489</v>
      </c>
    </row>
    <row r="11490" customFormat="false" ht="15.75" hidden="false" customHeight="false" outlineLevel="0" collapsed="false">
      <c r="D11490" s="240" t="n">
        <v>11490</v>
      </c>
    </row>
    <row r="11491" customFormat="false" ht="15.75" hidden="false" customHeight="false" outlineLevel="0" collapsed="false">
      <c r="D11491" s="240" t="n">
        <v>11491</v>
      </c>
    </row>
    <row r="11492" customFormat="false" ht="15.75" hidden="false" customHeight="false" outlineLevel="0" collapsed="false">
      <c r="D11492" s="240" t="n">
        <v>11492</v>
      </c>
    </row>
    <row r="11493" customFormat="false" ht="15.75" hidden="false" customHeight="false" outlineLevel="0" collapsed="false">
      <c r="D11493" s="240" t="n">
        <v>11493</v>
      </c>
    </row>
    <row r="11494" customFormat="false" ht="15.75" hidden="false" customHeight="false" outlineLevel="0" collapsed="false">
      <c r="D11494" s="240" t="n">
        <v>11494</v>
      </c>
    </row>
    <row r="11495" customFormat="false" ht="15.75" hidden="false" customHeight="false" outlineLevel="0" collapsed="false">
      <c r="D11495" s="240" t="n">
        <v>11495</v>
      </c>
    </row>
    <row r="11496" customFormat="false" ht="15.75" hidden="false" customHeight="false" outlineLevel="0" collapsed="false">
      <c r="D11496" s="240" t="n">
        <v>11496</v>
      </c>
    </row>
    <row r="11497" customFormat="false" ht="15.75" hidden="false" customHeight="false" outlineLevel="0" collapsed="false">
      <c r="D11497" s="240" t="n">
        <v>11497</v>
      </c>
    </row>
    <row r="11498" customFormat="false" ht="15.75" hidden="false" customHeight="false" outlineLevel="0" collapsed="false">
      <c r="D11498" s="240" t="n">
        <v>11498</v>
      </c>
    </row>
    <row r="11499" customFormat="false" ht="15.75" hidden="false" customHeight="false" outlineLevel="0" collapsed="false">
      <c r="D11499" s="240" t="n">
        <v>11499</v>
      </c>
    </row>
    <row r="11500" customFormat="false" ht="15.75" hidden="false" customHeight="false" outlineLevel="0" collapsed="false">
      <c r="D11500" s="240" t="n">
        <v>11500</v>
      </c>
    </row>
    <row r="11501" customFormat="false" ht="15.75" hidden="false" customHeight="false" outlineLevel="0" collapsed="false">
      <c r="D11501" s="240" t="n">
        <v>11501</v>
      </c>
    </row>
    <row r="11502" customFormat="false" ht="15.75" hidden="false" customHeight="false" outlineLevel="0" collapsed="false">
      <c r="D11502" s="240" t="n">
        <v>11502</v>
      </c>
    </row>
    <row r="11503" customFormat="false" ht="15.75" hidden="false" customHeight="false" outlineLevel="0" collapsed="false">
      <c r="D11503" s="240" t="n">
        <v>11503</v>
      </c>
    </row>
    <row r="11504" customFormat="false" ht="15.75" hidden="false" customHeight="false" outlineLevel="0" collapsed="false">
      <c r="D11504" s="240" t="n">
        <v>11504</v>
      </c>
    </row>
    <row r="11505" customFormat="false" ht="15.75" hidden="false" customHeight="false" outlineLevel="0" collapsed="false">
      <c r="D11505" s="240" t="n">
        <v>11505</v>
      </c>
    </row>
    <row r="11506" customFormat="false" ht="15.75" hidden="false" customHeight="false" outlineLevel="0" collapsed="false">
      <c r="D11506" s="240" t="n">
        <v>11506</v>
      </c>
    </row>
    <row r="11507" customFormat="false" ht="15.75" hidden="false" customHeight="false" outlineLevel="0" collapsed="false">
      <c r="D11507" s="240" t="n">
        <v>11507</v>
      </c>
    </row>
    <row r="11508" customFormat="false" ht="15.75" hidden="false" customHeight="false" outlineLevel="0" collapsed="false">
      <c r="D11508" s="240" t="n">
        <v>11508</v>
      </c>
    </row>
    <row r="11509" customFormat="false" ht="15.75" hidden="false" customHeight="false" outlineLevel="0" collapsed="false">
      <c r="D11509" s="240" t="n">
        <v>11509</v>
      </c>
    </row>
    <row r="11510" customFormat="false" ht="15.75" hidden="false" customHeight="false" outlineLevel="0" collapsed="false">
      <c r="D11510" s="240" t="n">
        <v>11510</v>
      </c>
    </row>
    <row r="11511" customFormat="false" ht="15.75" hidden="false" customHeight="false" outlineLevel="0" collapsed="false">
      <c r="D11511" s="240" t="n">
        <v>11511</v>
      </c>
    </row>
    <row r="11512" customFormat="false" ht="15.75" hidden="false" customHeight="false" outlineLevel="0" collapsed="false">
      <c r="D11512" s="240" t="n">
        <v>11512</v>
      </c>
    </row>
    <row r="11513" customFormat="false" ht="15.75" hidden="false" customHeight="false" outlineLevel="0" collapsed="false">
      <c r="D11513" s="240" t="n">
        <v>11513</v>
      </c>
    </row>
    <row r="11514" customFormat="false" ht="15.75" hidden="false" customHeight="false" outlineLevel="0" collapsed="false">
      <c r="D11514" s="240" t="n">
        <v>11514</v>
      </c>
    </row>
    <row r="11515" customFormat="false" ht="15.75" hidden="false" customHeight="false" outlineLevel="0" collapsed="false">
      <c r="D11515" s="240" t="n">
        <v>11515</v>
      </c>
    </row>
    <row r="11516" customFormat="false" ht="15.75" hidden="false" customHeight="false" outlineLevel="0" collapsed="false">
      <c r="D11516" s="240" t="n">
        <v>11516</v>
      </c>
    </row>
    <row r="11517" customFormat="false" ht="15.75" hidden="false" customHeight="false" outlineLevel="0" collapsed="false">
      <c r="D11517" s="240" t="n">
        <v>11517</v>
      </c>
    </row>
    <row r="11518" customFormat="false" ht="15.75" hidden="false" customHeight="false" outlineLevel="0" collapsed="false">
      <c r="D11518" s="240" t="n">
        <v>11518</v>
      </c>
    </row>
    <row r="11519" customFormat="false" ht="15.75" hidden="false" customHeight="false" outlineLevel="0" collapsed="false">
      <c r="D11519" s="240" t="n">
        <v>11519</v>
      </c>
    </row>
    <row r="11520" customFormat="false" ht="15.75" hidden="false" customHeight="false" outlineLevel="0" collapsed="false">
      <c r="D11520" s="240" t="n">
        <v>11520</v>
      </c>
    </row>
    <row r="11521" customFormat="false" ht="15.75" hidden="false" customHeight="false" outlineLevel="0" collapsed="false">
      <c r="D11521" s="240" t="n">
        <v>11521</v>
      </c>
    </row>
    <row r="11522" customFormat="false" ht="15.75" hidden="false" customHeight="false" outlineLevel="0" collapsed="false">
      <c r="D11522" s="240" t="n">
        <v>11522</v>
      </c>
    </row>
    <row r="11523" customFormat="false" ht="15.75" hidden="false" customHeight="false" outlineLevel="0" collapsed="false">
      <c r="D11523" s="240" t="n">
        <v>11523</v>
      </c>
    </row>
    <row r="11524" customFormat="false" ht="15.75" hidden="false" customHeight="false" outlineLevel="0" collapsed="false">
      <c r="D11524" s="240" t="n">
        <v>11524</v>
      </c>
    </row>
    <row r="11525" customFormat="false" ht="15.75" hidden="false" customHeight="false" outlineLevel="0" collapsed="false">
      <c r="D11525" s="240" t="n">
        <v>11525</v>
      </c>
    </row>
    <row r="11526" customFormat="false" ht="15.75" hidden="false" customHeight="false" outlineLevel="0" collapsed="false">
      <c r="D11526" s="240" t="n">
        <v>11526</v>
      </c>
    </row>
    <row r="11527" customFormat="false" ht="15.75" hidden="false" customHeight="false" outlineLevel="0" collapsed="false">
      <c r="D11527" s="240" t="n">
        <v>11527</v>
      </c>
    </row>
    <row r="11528" customFormat="false" ht="15.75" hidden="false" customHeight="false" outlineLevel="0" collapsed="false">
      <c r="D11528" s="240" t="n">
        <v>11528</v>
      </c>
    </row>
    <row r="11529" customFormat="false" ht="15.75" hidden="false" customHeight="false" outlineLevel="0" collapsed="false">
      <c r="D11529" s="240" t="n">
        <v>11529</v>
      </c>
    </row>
    <row r="11530" customFormat="false" ht="15.75" hidden="false" customHeight="false" outlineLevel="0" collapsed="false">
      <c r="D11530" s="240" t="n">
        <v>11530</v>
      </c>
    </row>
    <row r="11531" customFormat="false" ht="15.75" hidden="false" customHeight="false" outlineLevel="0" collapsed="false">
      <c r="D11531" s="240" t="n">
        <v>11531</v>
      </c>
    </row>
    <row r="11532" customFormat="false" ht="15.75" hidden="false" customHeight="false" outlineLevel="0" collapsed="false">
      <c r="D11532" s="240" t="n">
        <v>11532</v>
      </c>
    </row>
    <row r="11533" customFormat="false" ht="15.75" hidden="false" customHeight="false" outlineLevel="0" collapsed="false">
      <c r="D11533" s="240" t="n">
        <v>11533</v>
      </c>
    </row>
    <row r="11534" customFormat="false" ht="15.75" hidden="false" customHeight="false" outlineLevel="0" collapsed="false">
      <c r="D11534" s="240" t="n">
        <v>11534</v>
      </c>
    </row>
    <row r="11535" customFormat="false" ht="15.75" hidden="false" customHeight="false" outlineLevel="0" collapsed="false">
      <c r="D11535" s="240" t="n">
        <v>11535</v>
      </c>
    </row>
    <row r="11536" customFormat="false" ht="15.75" hidden="false" customHeight="false" outlineLevel="0" collapsed="false">
      <c r="D11536" s="240" t="n">
        <v>11536</v>
      </c>
    </row>
    <row r="11537" customFormat="false" ht="15.75" hidden="false" customHeight="false" outlineLevel="0" collapsed="false">
      <c r="D11537" s="240" t="n">
        <v>11537</v>
      </c>
    </row>
    <row r="11538" customFormat="false" ht="15.75" hidden="false" customHeight="false" outlineLevel="0" collapsed="false">
      <c r="D11538" s="240" t="n">
        <v>11538</v>
      </c>
    </row>
    <row r="11539" customFormat="false" ht="15.75" hidden="false" customHeight="false" outlineLevel="0" collapsed="false">
      <c r="D11539" s="240" t="n">
        <v>11539</v>
      </c>
    </row>
    <row r="11540" customFormat="false" ht="15.75" hidden="false" customHeight="false" outlineLevel="0" collapsed="false">
      <c r="D11540" s="240" t="n">
        <v>11540</v>
      </c>
    </row>
    <row r="11541" customFormat="false" ht="15.75" hidden="false" customHeight="false" outlineLevel="0" collapsed="false">
      <c r="D11541" s="240" t="n">
        <v>11541</v>
      </c>
    </row>
    <row r="11542" customFormat="false" ht="15.75" hidden="false" customHeight="false" outlineLevel="0" collapsed="false">
      <c r="D11542" s="240" t="n">
        <v>11542</v>
      </c>
    </row>
    <row r="11543" customFormat="false" ht="15.75" hidden="false" customHeight="false" outlineLevel="0" collapsed="false">
      <c r="D11543" s="240" t="n">
        <v>11543</v>
      </c>
    </row>
    <row r="11544" customFormat="false" ht="15.75" hidden="false" customHeight="false" outlineLevel="0" collapsed="false">
      <c r="D11544" s="240" t="n">
        <v>11544</v>
      </c>
    </row>
    <row r="11545" customFormat="false" ht="15.75" hidden="false" customHeight="false" outlineLevel="0" collapsed="false">
      <c r="D11545" s="240" t="n">
        <v>11545</v>
      </c>
    </row>
    <row r="11546" customFormat="false" ht="15.75" hidden="false" customHeight="false" outlineLevel="0" collapsed="false">
      <c r="D11546" s="240" t="n">
        <v>11546</v>
      </c>
    </row>
    <row r="11547" customFormat="false" ht="15.75" hidden="false" customHeight="false" outlineLevel="0" collapsed="false">
      <c r="D11547" s="240" t="n">
        <v>11547</v>
      </c>
    </row>
    <row r="11548" customFormat="false" ht="15.75" hidden="false" customHeight="false" outlineLevel="0" collapsed="false">
      <c r="D11548" s="240" t="n">
        <v>11548</v>
      </c>
    </row>
    <row r="11549" customFormat="false" ht="15.75" hidden="false" customHeight="false" outlineLevel="0" collapsed="false">
      <c r="D11549" s="240" t="n">
        <v>11549</v>
      </c>
    </row>
    <row r="11550" customFormat="false" ht="15.75" hidden="false" customHeight="false" outlineLevel="0" collapsed="false">
      <c r="D11550" s="240" t="n">
        <v>11550</v>
      </c>
    </row>
    <row r="11551" customFormat="false" ht="15.75" hidden="false" customHeight="false" outlineLevel="0" collapsed="false">
      <c r="D11551" s="240" t="n">
        <v>11551</v>
      </c>
    </row>
    <row r="11552" customFormat="false" ht="15.75" hidden="false" customHeight="false" outlineLevel="0" collapsed="false">
      <c r="D11552" s="240" t="n">
        <v>11552</v>
      </c>
    </row>
    <row r="11553" customFormat="false" ht="15.75" hidden="false" customHeight="false" outlineLevel="0" collapsed="false">
      <c r="D11553" s="240" t="n">
        <v>11553</v>
      </c>
    </row>
    <row r="11554" customFormat="false" ht="15.75" hidden="false" customHeight="false" outlineLevel="0" collapsed="false">
      <c r="D11554" s="240" t="n">
        <v>11554</v>
      </c>
    </row>
    <row r="11555" customFormat="false" ht="15.75" hidden="false" customHeight="false" outlineLevel="0" collapsed="false">
      <c r="D11555" s="240" t="n">
        <v>11555</v>
      </c>
    </row>
    <row r="11556" customFormat="false" ht="15.75" hidden="false" customHeight="false" outlineLevel="0" collapsed="false">
      <c r="D11556" s="240" t="n">
        <v>11556</v>
      </c>
    </row>
    <row r="11557" customFormat="false" ht="15.75" hidden="false" customHeight="false" outlineLevel="0" collapsed="false">
      <c r="D11557" s="240" t="n">
        <v>11557</v>
      </c>
    </row>
    <row r="11558" customFormat="false" ht="15.75" hidden="false" customHeight="false" outlineLevel="0" collapsed="false">
      <c r="D11558" s="240" t="n">
        <v>11558</v>
      </c>
    </row>
    <row r="11559" customFormat="false" ht="15.75" hidden="false" customHeight="false" outlineLevel="0" collapsed="false">
      <c r="D11559" s="240" t="n">
        <v>11559</v>
      </c>
    </row>
    <row r="11560" customFormat="false" ht="15.75" hidden="false" customHeight="false" outlineLevel="0" collapsed="false">
      <c r="D11560" s="240" t="n">
        <v>11560</v>
      </c>
    </row>
    <row r="11561" customFormat="false" ht="15.75" hidden="false" customHeight="false" outlineLevel="0" collapsed="false">
      <c r="D11561" s="240" t="n">
        <v>11561</v>
      </c>
    </row>
    <row r="11562" customFormat="false" ht="15.75" hidden="false" customHeight="false" outlineLevel="0" collapsed="false">
      <c r="D11562" s="240" t="n">
        <v>11562</v>
      </c>
    </row>
    <row r="11563" customFormat="false" ht="15.75" hidden="false" customHeight="false" outlineLevel="0" collapsed="false">
      <c r="D11563" s="240" t="n">
        <v>11563</v>
      </c>
    </row>
    <row r="11564" customFormat="false" ht="15.75" hidden="false" customHeight="false" outlineLevel="0" collapsed="false">
      <c r="D11564" s="240" t="n">
        <v>11564</v>
      </c>
    </row>
    <row r="11565" customFormat="false" ht="15.75" hidden="false" customHeight="false" outlineLevel="0" collapsed="false">
      <c r="D11565" s="240" t="n">
        <v>11565</v>
      </c>
    </row>
    <row r="11566" customFormat="false" ht="15.75" hidden="false" customHeight="false" outlineLevel="0" collapsed="false">
      <c r="D11566" s="240" t="n">
        <v>11566</v>
      </c>
    </row>
    <row r="11567" customFormat="false" ht="15.75" hidden="false" customHeight="false" outlineLevel="0" collapsed="false">
      <c r="D11567" s="240" t="n">
        <v>11567</v>
      </c>
    </row>
    <row r="11568" customFormat="false" ht="15.75" hidden="false" customHeight="false" outlineLevel="0" collapsed="false">
      <c r="D11568" s="240" t="n">
        <v>11568</v>
      </c>
    </row>
    <row r="11569" customFormat="false" ht="15.75" hidden="false" customHeight="false" outlineLevel="0" collapsed="false">
      <c r="D11569" s="240" t="n">
        <v>11569</v>
      </c>
    </row>
    <row r="11570" customFormat="false" ht="15.75" hidden="false" customHeight="false" outlineLevel="0" collapsed="false">
      <c r="D11570" s="240" t="n">
        <v>11570</v>
      </c>
    </row>
    <row r="11571" customFormat="false" ht="15.75" hidden="false" customHeight="false" outlineLevel="0" collapsed="false">
      <c r="D11571" s="240" t="n">
        <v>11571</v>
      </c>
    </row>
    <row r="11572" customFormat="false" ht="15.75" hidden="false" customHeight="false" outlineLevel="0" collapsed="false">
      <c r="D11572" s="240" t="n">
        <v>11572</v>
      </c>
    </row>
    <row r="11573" customFormat="false" ht="15.75" hidden="false" customHeight="false" outlineLevel="0" collapsed="false">
      <c r="D11573" s="240" t="n">
        <v>11573</v>
      </c>
    </row>
    <row r="11574" customFormat="false" ht="15.75" hidden="false" customHeight="false" outlineLevel="0" collapsed="false">
      <c r="D11574" s="240" t="n">
        <v>11574</v>
      </c>
    </row>
    <row r="11575" customFormat="false" ht="15.75" hidden="false" customHeight="false" outlineLevel="0" collapsed="false">
      <c r="D11575" s="240" t="n">
        <v>11575</v>
      </c>
    </row>
    <row r="11576" customFormat="false" ht="15.75" hidden="false" customHeight="false" outlineLevel="0" collapsed="false">
      <c r="D11576" s="240" t="n">
        <v>11576</v>
      </c>
    </row>
    <row r="11577" customFormat="false" ht="15.75" hidden="false" customHeight="false" outlineLevel="0" collapsed="false">
      <c r="D11577" s="240" t="n">
        <v>11577</v>
      </c>
    </row>
    <row r="11578" customFormat="false" ht="15.75" hidden="false" customHeight="false" outlineLevel="0" collapsed="false">
      <c r="D11578" s="240" t="n">
        <v>11578</v>
      </c>
    </row>
    <row r="11579" customFormat="false" ht="15.75" hidden="false" customHeight="false" outlineLevel="0" collapsed="false">
      <c r="D11579" s="240" t="n">
        <v>11579</v>
      </c>
    </row>
    <row r="11580" customFormat="false" ht="15.75" hidden="false" customHeight="false" outlineLevel="0" collapsed="false">
      <c r="D11580" s="240" t="n">
        <v>11580</v>
      </c>
    </row>
    <row r="11581" customFormat="false" ht="15.75" hidden="false" customHeight="false" outlineLevel="0" collapsed="false">
      <c r="D11581" s="240" t="n">
        <v>11581</v>
      </c>
    </row>
    <row r="11582" customFormat="false" ht="15.75" hidden="false" customHeight="false" outlineLevel="0" collapsed="false">
      <c r="D11582" s="240" t="n">
        <v>11582</v>
      </c>
    </row>
    <row r="11583" customFormat="false" ht="15.75" hidden="false" customHeight="false" outlineLevel="0" collapsed="false">
      <c r="D11583" s="240" t="n">
        <v>11583</v>
      </c>
    </row>
    <row r="11584" customFormat="false" ht="15.75" hidden="false" customHeight="false" outlineLevel="0" collapsed="false">
      <c r="D11584" s="240" t="n">
        <v>11584</v>
      </c>
    </row>
    <row r="11585" customFormat="false" ht="15.75" hidden="false" customHeight="false" outlineLevel="0" collapsed="false">
      <c r="D11585" s="240" t="n">
        <v>11585</v>
      </c>
    </row>
    <row r="11586" customFormat="false" ht="15.75" hidden="false" customHeight="false" outlineLevel="0" collapsed="false">
      <c r="D11586" s="240" t="n">
        <v>11586</v>
      </c>
    </row>
    <row r="11587" customFormat="false" ht="15.75" hidden="false" customHeight="false" outlineLevel="0" collapsed="false">
      <c r="D11587" s="240" t="n">
        <v>11587</v>
      </c>
    </row>
    <row r="11588" customFormat="false" ht="15.75" hidden="false" customHeight="false" outlineLevel="0" collapsed="false">
      <c r="D11588" s="240" t="n">
        <v>11588</v>
      </c>
    </row>
    <row r="11589" customFormat="false" ht="15.75" hidden="false" customHeight="false" outlineLevel="0" collapsed="false">
      <c r="D11589" s="240" t="n">
        <v>11589</v>
      </c>
    </row>
    <row r="11590" customFormat="false" ht="15.75" hidden="false" customHeight="false" outlineLevel="0" collapsed="false">
      <c r="D11590" s="240" t="n">
        <v>11590</v>
      </c>
    </row>
    <row r="11591" customFormat="false" ht="15.75" hidden="false" customHeight="false" outlineLevel="0" collapsed="false">
      <c r="D11591" s="240" t="n">
        <v>11591</v>
      </c>
    </row>
    <row r="11592" customFormat="false" ht="15.75" hidden="false" customHeight="false" outlineLevel="0" collapsed="false">
      <c r="D11592" s="240" t="n">
        <v>11592</v>
      </c>
    </row>
    <row r="11593" customFormat="false" ht="15.75" hidden="false" customHeight="false" outlineLevel="0" collapsed="false">
      <c r="D11593" s="240" t="n">
        <v>11593</v>
      </c>
    </row>
    <row r="11594" customFormat="false" ht="15.75" hidden="false" customHeight="false" outlineLevel="0" collapsed="false">
      <c r="D11594" s="240" t="n">
        <v>11594</v>
      </c>
    </row>
    <row r="11595" customFormat="false" ht="15.75" hidden="false" customHeight="false" outlineLevel="0" collapsed="false">
      <c r="D11595" s="240" t="n">
        <v>11595</v>
      </c>
    </row>
    <row r="11596" customFormat="false" ht="15.75" hidden="false" customHeight="false" outlineLevel="0" collapsed="false">
      <c r="D11596" s="240" t="n">
        <v>11596</v>
      </c>
    </row>
    <row r="11597" customFormat="false" ht="15.75" hidden="false" customHeight="false" outlineLevel="0" collapsed="false">
      <c r="D11597" s="240" t="n">
        <v>11597</v>
      </c>
    </row>
    <row r="11598" customFormat="false" ht="15.75" hidden="false" customHeight="false" outlineLevel="0" collapsed="false">
      <c r="D11598" s="240" t="n">
        <v>11598</v>
      </c>
    </row>
    <row r="11599" customFormat="false" ht="15.75" hidden="false" customHeight="false" outlineLevel="0" collapsed="false">
      <c r="D11599" s="240" t="n">
        <v>11599</v>
      </c>
    </row>
    <row r="11600" customFormat="false" ht="15.75" hidden="false" customHeight="false" outlineLevel="0" collapsed="false">
      <c r="D11600" s="240" t="n">
        <v>11600</v>
      </c>
    </row>
    <row r="11601" customFormat="false" ht="15.75" hidden="false" customHeight="false" outlineLevel="0" collapsed="false">
      <c r="D11601" s="240" t="n">
        <v>11601</v>
      </c>
    </row>
    <row r="11602" customFormat="false" ht="15.75" hidden="false" customHeight="false" outlineLevel="0" collapsed="false">
      <c r="D11602" s="240" t="n">
        <v>11602</v>
      </c>
    </row>
    <row r="11603" customFormat="false" ht="15.75" hidden="false" customHeight="false" outlineLevel="0" collapsed="false">
      <c r="D11603" s="240" t="n">
        <v>11603</v>
      </c>
    </row>
    <row r="11604" customFormat="false" ht="15.75" hidden="false" customHeight="false" outlineLevel="0" collapsed="false">
      <c r="D11604" s="240" t="n">
        <v>11604</v>
      </c>
    </row>
    <row r="11605" customFormat="false" ht="15.75" hidden="false" customHeight="false" outlineLevel="0" collapsed="false">
      <c r="D11605" s="240" t="n">
        <v>11605</v>
      </c>
    </row>
    <row r="11606" customFormat="false" ht="15.75" hidden="false" customHeight="false" outlineLevel="0" collapsed="false">
      <c r="D11606" s="240" t="n">
        <v>11606</v>
      </c>
    </row>
    <row r="11607" customFormat="false" ht="15.75" hidden="false" customHeight="false" outlineLevel="0" collapsed="false">
      <c r="D11607" s="240" t="n">
        <v>11607</v>
      </c>
    </row>
    <row r="11608" customFormat="false" ht="15.75" hidden="false" customHeight="false" outlineLevel="0" collapsed="false">
      <c r="D11608" s="240" t="n">
        <v>11608</v>
      </c>
    </row>
    <row r="11609" customFormat="false" ht="15.75" hidden="false" customHeight="false" outlineLevel="0" collapsed="false">
      <c r="D11609" s="240" t="n">
        <v>11609</v>
      </c>
    </row>
    <row r="11610" customFormat="false" ht="15.75" hidden="false" customHeight="false" outlineLevel="0" collapsed="false">
      <c r="D11610" s="240" t="n">
        <v>11610</v>
      </c>
    </row>
    <row r="11611" customFormat="false" ht="15.75" hidden="false" customHeight="false" outlineLevel="0" collapsed="false">
      <c r="D11611" s="240" t="n">
        <v>11611</v>
      </c>
    </row>
    <row r="11612" customFormat="false" ht="15.75" hidden="false" customHeight="false" outlineLevel="0" collapsed="false">
      <c r="D11612" s="240" t="n">
        <v>11612</v>
      </c>
    </row>
    <row r="11613" customFormat="false" ht="15.75" hidden="false" customHeight="false" outlineLevel="0" collapsed="false">
      <c r="D11613" s="240" t="n">
        <v>11613</v>
      </c>
    </row>
    <row r="11614" customFormat="false" ht="15.75" hidden="false" customHeight="false" outlineLevel="0" collapsed="false">
      <c r="D11614" s="240" t="n">
        <v>11614</v>
      </c>
    </row>
    <row r="11615" customFormat="false" ht="15.75" hidden="false" customHeight="false" outlineLevel="0" collapsed="false">
      <c r="D11615" s="240" t="n">
        <v>11615</v>
      </c>
    </row>
    <row r="11616" customFormat="false" ht="15.75" hidden="false" customHeight="false" outlineLevel="0" collapsed="false">
      <c r="D11616" s="240" t="n">
        <v>11616</v>
      </c>
    </row>
    <row r="11617" customFormat="false" ht="15.75" hidden="false" customHeight="false" outlineLevel="0" collapsed="false">
      <c r="D11617" s="240" t="n">
        <v>11617</v>
      </c>
    </row>
    <row r="11618" customFormat="false" ht="15.75" hidden="false" customHeight="false" outlineLevel="0" collapsed="false">
      <c r="D11618" s="240" t="n">
        <v>11618</v>
      </c>
    </row>
    <row r="11619" customFormat="false" ht="15.75" hidden="false" customHeight="false" outlineLevel="0" collapsed="false">
      <c r="D11619" s="240" t="n">
        <v>11619</v>
      </c>
    </row>
    <row r="11620" customFormat="false" ht="15.75" hidden="false" customHeight="false" outlineLevel="0" collapsed="false">
      <c r="D11620" s="240" t="n">
        <v>11620</v>
      </c>
    </row>
    <row r="11621" customFormat="false" ht="15.75" hidden="false" customHeight="false" outlineLevel="0" collapsed="false">
      <c r="D11621" s="240" t="n">
        <v>11621</v>
      </c>
    </row>
    <row r="11622" customFormat="false" ht="15.75" hidden="false" customHeight="false" outlineLevel="0" collapsed="false">
      <c r="D11622" s="240" t="n">
        <v>11622</v>
      </c>
    </row>
    <row r="11623" customFormat="false" ht="15.75" hidden="false" customHeight="false" outlineLevel="0" collapsed="false">
      <c r="D11623" s="240" t="n">
        <v>11623</v>
      </c>
    </row>
    <row r="11624" customFormat="false" ht="15.75" hidden="false" customHeight="false" outlineLevel="0" collapsed="false">
      <c r="D11624" s="240" t="n">
        <v>11624</v>
      </c>
    </row>
    <row r="11625" customFormat="false" ht="15.75" hidden="false" customHeight="false" outlineLevel="0" collapsed="false">
      <c r="D11625" s="240" t="n">
        <v>11625</v>
      </c>
    </row>
    <row r="11626" customFormat="false" ht="15.75" hidden="false" customHeight="false" outlineLevel="0" collapsed="false">
      <c r="D11626" s="240" t="n">
        <v>11626</v>
      </c>
    </row>
    <row r="11627" customFormat="false" ht="15.75" hidden="false" customHeight="false" outlineLevel="0" collapsed="false">
      <c r="D11627" s="240" t="n">
        <v>11627</v>
      </c>
    </row>
    <row r="11628" customFormat="false" ht="15.75" hidden="false" customHeight="false" outlineLevel="0" collapsed="false">
      <c r="D11628" s="240" t="n">
        <v>11628</v>
      </c>
    </row>
    <row r="11629" customFormat="false" ht="15.75" hidden="false" customHeight="false" outlineLevel="0" collapsed="false">
      <c r="D11629" s="240" t="n">
        <v>11629</v>
      </c>
    </row>
    <row r="11630" customFormat="false" ht="15.75" hidden="false" customHeight="false" outlineLevel="0" collapsed="false">
      <c r="D11630" s="240" t="n">
        <v>11630</v>
      </c>
    </row>
    <row r="11631" customFormat="false" ht="15.75" hidden="false" customHeight="false" outlineLevel="0" collapsed="false">
      <c r="D11631" s="240" t="n">
        <v>11631</v>
      </c>
    </row>
    <row r="11632" customFormat="false" ht="15.75" hidden="false" customHeight="false" outlineLevel="0" collapsed="false">
      <c r="D11632" s="240" t="n">
        <v>11632</v>
      </c>
    </row>
    <row r="11633" customFormat="false" ht="15.75" hidden="false" customHeight="false" outlineLevel="0" collapsed="false">
      <c r="D11633" s="240" t="n">
        <v>11633</v>
      </c>
    </row>
    <row r="11634" customFormat="false" ht="15.75" hidden="false" customHeight="false" outlineLevel="0" collapsed="false">
      <c r="D11634" s="240" t="n">
        <v>11634</v>
      </c>
    </row>
    <row r="11635" customFormat="false" ht="15.75" hidden="false" customHeight="false" outlineLevel="0" collapsed="false">
      <c r="D11635" s="240" t="n">
        <v>11635</v>
      </c>
    </row>
    <row r="11636" customFormat="false" ht="15.75" hidden="false" customHeight="false" outlineLevel="0" collapsed="false">
      <c r="D11636" s="240" t="n">
        <v>11636</v>
      </c>
    </row>
    <row r="11637" customFormat="false" ht="15.75" hidden="false" customHeight="false" outlineLevel="0" collapsed="false">
      <c r="D11637" s="240" t="n">
        <v>11637</v>
      </c>
    </row>
    <row r="11638" customFormat="false" ht="15.75" hidden="false" customHeight="false" outlineLevel="0" collapsed="false">
      <c r="D11638" s="240" t="n">
        <v>11638</v>
      </c>
    </row>
    <row r="11639" customFormat="false" ht="15.75" hidden="false" customHeight="false" outlineLevel="0" collapsed="false">
      <c r="D11639" s="240" t="n">
        <v>11639</v>
      </c>
    </row>
    <row r="11640" customFormat="false" ht="15.75" hidden="false" customHeight="false" outlineLevel="0" collapsed="false">
      <c r="D11640" s="240" t="n">
        <v>11640</v>
      </c>
    </row>
    <row r="11641" customFormat="false" ht="15.75" hidden="false" customHeight="false" outlineLevel="0" collapsed="false">
      <c r="D11641" s="240" t="n">
        <v>11641</v>
      </c>
    </row>
    <row r="11642" customFormat="false" ht="15.75" hidden="false" customHeight="false" outlineLevel="0" collapsed="false">
      <c r="D11642" s="240" t="n">
        <v>11642</v>
      </c>
    </row>
    <row r="11643" customFormat="false" ht="15.75" hidden="false" customHeight="false" outlineLevel="0" collapsed="false">
      <c r="D11643" s="240" t="n">
        <v>11643</v>
      </c>
    </row>
    <row r="11644" customFormat="false" ht="15.75" hidden="false" customHeight="false" outlineLevel="0" collapsed="false">
      <c r="D11644" s="240" t="n">
        <v>11644</v>
      </c>
    </row>
    <row r="11645" customFormat="false" ht="15.75" hidden="false" customHeight="false" outlineLevel="0" collapsed="false">
      <c r="D11645" s="240" t="n">
        <v>11645</v>
      </c>
    </row>
    <row r="11646" customFormat="false" ht="15.75" hidden="false" customHeight="false" outlineLevel="0" collapsed="false">
      <c r="D11646" s="240" t="n">
        <v>11646</v>
      </c>
    </row>
    <row r="11647" customFormat="false" ht="15.75" hidden="false" customHeight="false" outlineLevel="0" collapsed="false">
      <c r="D11647" s="240" t="n">
        <v>11647</v>
      </c>
    </row>
    <row r="11648" customFormat="false" ht="15.75" hidden="false" customHeight="false" outlineLevel="0" collapsed="false">
      <c r="D11648" s="240" t="n">
        <v>11648</v>
      </c>
    </row>
    <row r="11649" customFormat="false" ht="15.75" hidden="false" customHeight="false" outlineLevel="0" collapsed="false">
      <c r="D11649" s="240" t="n">
        <v>11649</v>
      </c>
    </row>
    <row r="11650" customFormat="false" ht="15.75" hidden="false" customHeight="false" outlineLevel="0" collapsed="false">
      <c r="D11650" s="240" t="n">
        <v>11650</v>
      </c>
    </row>
    <row r="11651" customFormat="false" ht="15.75" hidden="false" customHeight="false" outlineLevel="0" collapsed="false">
      <c r="D11651" s="240" t="n">
        <v>11651</v>
      </c>
    </row>
    <row r="11652" customFormat="false" ht="15.75" hidden="false" customHeight="false" outlineLevel="0" collapsed="false">
      <c r="D11652" s="240" t="n">
        <v>11652</v>
      </c>
    </row>
    <row r="11653" customFormat="false" ht="15.75" hidden="false" customHeight="false" outlineLevel="0" collapsed="false">
      <c r="D11653" s="240" t="n">
        <v>11653</v>
      </c>
    </row>
    <row r="11654" customFormat="false" ht="15.75" hidden="false" customHeight="false" outlineLevel="0" collapsed="false">
      <c r="D11654" s="240" t="n">
        <v>11654</v>
      </c>
    </row>
    <row r="11655" customFormat="false" ht="15.75" hidden="false" customHeight="false" outlineLevel="0" collapsed="false">
      <c r="D11655" s="240" t="n">
        <v>11655</v>
      </c>
    </row>
    <row r="11656" customFormat="false" ht="15.75" hidden="false" customHeight="false" outlineLevel="0" collapsed="false">
      <c r="D11656" s="240" t="n">
        <v>11656</v>
      </c>
    </row>
    <row r="11657" customFormat="false" ht="15.75" hidden="false" customHeight="false" outlineLevel="0" collapsed="false">
      <c r="D11657" s="240" t="n">
        <v>11657</v>
      </c>
    </row>
    <row r="11658" customFormat="false" ht="15.75" hidden="false" customHeight="false" outlineLevel="0" collapsed="false">
      <c r="D11658" s="240" t="n">
        <v>11658</v>
      </c>
    </row>
    <row r="11659" customFormat="false" ht="15.75" hidden="false" customHeight="false" outlineLevel="0" collapsed="false">
      <c r="D11659" s="240" t="n">
        <v>11659</v>
      </c>
    </row>
    <row r="11660" customFormat="false" ht="15.75" hidden="false" customHeight="false" outlineLevel="0" collapsed="false">
      <c r="D11660" s="240" t="n">
        <v>11660</v>
      </c>
    </row>
    <row r="11661" customFormat="false" ht="15.75" hidden="false" customHeight="false" outlineLevel="0" collapsed="false">
      <c r="D11661" s="240" t="n">
        <v>11661</v>
      </c>
    </row>
    <row r="11662" customFormat="false" ht="15.75" hidden="false" customHeight="false" outlineLevel="0" collapsed="false">
      <c r="D11662" s="240" t="n">
        <v>11662</v>
      </c>
    </row>
    <row r="11663" customFormat="false" ht="15.75" hidden="false" customHeight="false" outlineLevel="0" collapsed="false">
      <c r="D11663" s="240" t="n">
        <v>11663</v>
      </c>
    </row>
    <row r="11664" customFormat="false" ht="15.75" hidden="false" customHeight="false" outlineLevel="0" collapsed="false">
      <c r="D11664" s="240" t="n">
        <v>11664</v>
      </c>
    </row>
    <row r="11665" customFormat="false" ht="15.75" hidden="false" customHeight="false" outlineLevel="0" collapsed="false">
      <c r="D11665" s="240" t="n">
        <v>11665</v>
      </c>
    </row>
    <row r="11666" customFormat="false" ht="15.75" hidden="false" customHeight="false" outlineLevel="0" collapsed="false">
      <c r="D11666" s="240" t="n">
        <v>11666</v>
      </c>
    </row>
    <row r="11667" customFormat="false" ht="15.75" hidden="false" customHeight="false" outlineLevel="0" collapsed="false">
      <c r="D11667" s="240" t="n">
        <v>11667</v>
      </c>
    </row>
    <row r="11668" customFormat="false" ht="15.75" hidden="false" customHeight="false" outlineLevel="0" collapsed="false">
      <c r="D11668" s="240" t="n">
        <v>11668</v>
      </c>
    </row>
    <row r="11669" customFormat="false" ht="15.75" hidden="false" customHeight="false" outlineLevel="0" collapsed="false">
      <c r="D11669" s="240" t="n">
        <v>11669</v>
      </c>
    </row>
    <row r="11670" customFormat="false" ht="15.75" hidden="false" customHeight="false" outlineLevel="0" collapsed="false">
      <c r="D11670" s="240" t="n">
        <v>11670</v>
      </c>
    </row>
    <row r="11671" customFormat="false" ht="15.75" hidden="false" customHeight="false" outlineLevel="0" collapsed="false">
      <c r="D11671" s="240" t="n">
        <v>11671</v>
      </c>
    </row>
    <row r="11672" customFormat="false" ht="15.75" hidden="false" customHeight="false" outlineLevel="0" collapsed="false">
      <c r="D11672" s="240" t="n">
        <v>11672</v>
      </c>
    </row>
    <row r="11673" customFormat="false" ht="15.75" hidden="false" customHeight="false" outlineLevel="0" collapsed="false">
      <c r="D11673" s="240" t="n">
        <v>11673</v>
      </c>
    </row>
    <row r="11674" customFormat="false" ht="15.75" hidden="false" customHeight="false" outlineLevel="0" collapsed="false">
      <c r="D11674" s="240" t="n">
        <v>11674</v>
      </c>
    </row>
    <row r="11675" customFormat="false" ht="15.75" hidden="false" customHeight="false" outlineLevel="0" collapsed="false">
      <c r="D11675" s="240" t="n">
        <v>11675</v>
      </c>
    </row>
    <row r="11676" customFormat="false" ht="15.75" hidden="false" customHeight="false" outlineLevel="0" collapsed="false">
      <c r="D11676" s="240" t="n">
        <v>11676</v>
      </c>
    </row>
    <row r="11677" customFormat="false" ht="15.75" hidden="false" customHeight="false" outlineLevel="0" collapsed="false">
      <c r="D11677" s="240" t="n">
        <v>11677</v>
      </c>
    </row>
    <row r="11678" customFormat="false" ht="15.75" hidden="false" customHeight="false" outlineLevel="0" collapsed="false">
      <c r="D11678" s="240" t="n">
        <v>11678</v>
      </c>
    </row>
    <row r="11679" customFormat="false" ht="15.75" hidden="false" customHeight="false" outlineLevel="0" collapsed="false">
      <c r="D11679" s="240" t="n">
        <v>11679</v>
      </c>
    </row>
    <row r="11680" customFormat="false" ht="15.75" hidden="false" customHeight="false" outlineLevel="0" collapsed="false">
      <c r="D11680" s="240" t="n">
        <v>11680</v>
      </c>
    </row>
    <row r="11681" customFormat="false" ht="15.75" hidden="false" customHeight="false" outlineLevel="0" collapsed="false">
      <c r="D11681" s="240" t="n">
        <v>11681</v>
      </c>
    </row>
    <row r="11682" customFormat="false" ht="15.75" hidden="false" customHeight="false" outlineLevel="0" collapsed="false">
      <c r="D11682" s="240" t="n">
        <v>11682</v>
      </c>
    </row>
    <row r="11683" customFormat="false" ht="15.75" hidden="false" customHeight="false" outlineLevel="0" collapsed="false">
      <c r="D11683" s="240" t="n">
        <v>11683</v>
      </c>
    </row>
    <row r="11684" customFormat="false" ht="15.75" hidden="false" customHeight="false" outlineLevel="0" collapsed="false">
      <c r="D11684" s="240" t="n">
        <v>11684</v>
      </c>
    </row>
    <row r="11685" customFormat="false" ht="15.75" hidden="false" customHeight="false" outlineLevel="0" collapsed="false">
      <c r="D11685" s="240" t="n">
        <v>11685</v>
      </c>
    </row>
    <row r="11686" customFormat="false" ht="15.75" hidden="false" customHeight="false" outlineLevel="0" collapsed="false">
      <c r="D11686" s="240" t="n">
        <v>11686</v>
      </c>
    </row>
    <row r="11687" customFormat="false" ht="15.75" hidden="false" customHeight="false" outlineLevel="0" collapsed="false">
      <c r="D11687" s="240" t="n">
        <v>11687</v>
      </c>
    </row>
    <row r="11688" customFormat="false" ht="15.75" hidden="false" customHeight="false" outlineLevel="0" collapsed="false">
      <c r="D11688" s="240" t="n">
        <v>11688</v>
      </c>
    </row>
    <row r="11689" customFormat="false" ht="15.75" hidden="false" customHeight="false" outlineLevel="0" collapsed="false">
      <c r="D11689" s="240" t="n">
        <v>11689</v>
      </c>
    </row>
    <row r="11690" customFormat="false" ht="15.75" hidden="false" customHeight="false" outlineLevel="0" collapsed="false">
      <c r="D11690" s="240" t="n">
        <v>11690</v>
      </c>
    </row>
    <row r="11691" customFormat="false" ht="15.75" hidden="false" customHeight="false" outlineLevel="0" collapsed="false">
      <c r="D11691" s="240" t="n">
        <v>11691</v>
      </c>
    </row>
    <row r="11692" customFormat="false" ht="15.75" hidden="false" customHeight="false" outlineLevel="0" collapsed="false">
      <c r="D11692" s="240" t="n">
        <v>11692</v>
      </c>
    </row>
    <row r="11693" customFormat="false" ht="15.75" hidden="false" customHeight="false" outlineLevel="0" collapsed="false">
      <c r="D11693" s="240" t="n">
        <v>11693</v>
      </c>
    </row>
    <row r="11694" customFormat="false" ht="15.75" hidden="false" customHeight="false" outlineLevel="0" collapsed="false">
      <c r="D11694" s="240" t="n">
        <v>11694</v>
      </c>
    </row>
    <row r="11695" customFormat="false" ht="15.75" hidden="false" customHeight="false" outlineLevel="0" collapsed="false">
      <c r="D11695" s="240" t="n">
        <v>11695</v>
      </c>
    </row>
    <row r="11696" customFormat="false" ht="15.75" hidden="false" customHeight="false" outlineLevel="0" collapsed="false">
      <c r="D11696" s="240" t="n">
        <v>11696</v>
      </c>
    </row>
    <row r="11697" customFormat="false" ht="15.75" hidden="false" customHeight="false" outlineLevel="0" collapsed="false">
      <c r="D11697" s="240" t="n">
        <v>11697</v>
      </c>
    </row>
    <row r="11698" customFormat="false" ht="15.75" hidden="false" customHeight="false" outlineLevel="0" collapsed="false">
      <c r="D11698" s="240" t="n">
        <v>11698</v>
      </c>
    </row>
    <row r="11699" customFormat="false" ht="15.75" hidden="false" customHeight="false" outlineLevel="0" collapsed="false">
      <c r="D11699" s="240" t="n">
        <v>11699</v>
      </c>
    </row>
    <row r="11700" customFormat="false" ht="15.75" hidden="false" customHeight="false" outlineLevel="0" collapsed="false">
      <c r="D11700" s="240" t="n">
        <v>11700</v>
      </c>
    </row>
    <row r="11701" customFormat="false" ht="15.75" hidden="false" customHeight="false" outlineLevel="0" collapsed="false">
      <c r="D11701" s="240" t="n">
        <v>11701</v>
      </c>
    </row>
    <row r="11702" customFormat="false" ht="15.75" hidden="false" customHeight="false" outlineLevel="0" collapsed="false">
      <c r="D11702" s="240" t="n">
        <v>11702</v>
      </c>
    </row>
    <row r="11703" customFormat="false" ht="15.75" hidden="false" customHeight="false" outlineLevel="0" collapsed="false">
      <c r="D11703" s="240" t="n">
        <v>11703</v>
      </c>
    </row>
    <row r="11704" customFormat="false" ht="15.75" hidden="false" customHeight="false" outlineLevel="0" collapsed="false">
      <c r="D11704" s="240" t="n">
        <v>11704</v>
      </c>
    </row>
    <row r="11705" customFormat="false" ht="15.75" hidden="false" customHeight="false" outlineLevel="0" collapsed="false">
      <c r="D11705" s="240" t="n">
        <v>11705</v>
      </c>
    </row>
    <row r="11706" customFormat="false" ht="15.75" hidden="false" customHeight="false" outlineLevel="0" collapsed="false">
      <c r="D11706" s="240" t="n">
        <v>11706</v>
      </c>
    </row>
    <row r="11707" customFormat="false" ht="15.75" hidden="false" customHeight="false" outlineLevel="0" collapsed="false">
      <c r="D11707" s="240" t="n">
        <v>11707</v>
      </c>
    </row>
    <row r="11708" customFormat="false" ht="15.75" hidden="false" customHeight="false" outlineLevel="0" collapsed="false">
      <c r="D11708" s="240" t="n">
        <v>11708</v>
      </c>
    </row>
    <row r="11709" customFormat="false" ht="15.75" hidden="false" customHeight="false" outlineLevel="0" collapsed="false">
      <c r="D11709" s="240" t="n">
        <v>11709</v>
      </c>
    </row>
    <row r="11710" customFormat="false" ht="15.75" hidden="false" customHeight="false" outlineLevel="0" collapsed="false">
      <c r="D11710" s="240" t="n">
        <v>11710</v>
      </c>
    </row>
    <row r="11711" customFormat="false" ht="15.75" hidden="false" customHeight="false" outlineLevel="0" collapsed="false">
      <c r="D11711" s="240" t="n">
        <v>11711</v>
      </c>
    </row>
    <row r="11712" customFormat="false" ht="15.75" hidden="false" customHeight="false" outlineLevel="0" collapsed="false">
      <c r="D11712" s="240" t="n">
        <v>11712</v>
      </c>
    </row>
    <row r="11713" customFormat="false" ht="15.75" hidden="false" customHeight="false" outlineLevel="0" collapsed="false">
      <c r="D11713" s="240" t="n">
        <v>11713</v>
      </c>
    </row>
    <row r="11714" customFormat="false" ht="15.75" hidden="false" customHeight="false" outlineLevel="0" collapsed="false">
      <c r="D11714" s="240" t="n">
        <v>11714</v>
      </c>
    </row>
    <row r="11715" customFormat="false" ht="15.75" hidden="false" customHeight="false" outlineLevel="0" collapsed="false">
      <c r="D11715" s="240" t="n">
        <v>11715</v>
      </c>
    </row>
    <row r="11716" customFormat="false" ht="15.75" hidden="false" customHeight="false" outlineLevel="0" collapsed="false">
      <c r="D11716" s="240" t="n">
        <v>11716</v>
      </c>
    </row>
    <row r="11717" customFormat="false" ht="15.75" hidden="false" customHeight="false" outlineLevel="0" collapsed="false">
      <c r="D11717" s="240" t="n">
        <v>11717</v>
      </c>
    </row>
    <row r="11718" customFormat="false" ht="15.75" hidden="false" customHeight="false" outlineLevel="0" collapsed="false">
      <c r="D11718" s="240" t="n">
        <v>11718</v>
      </c>
    </row>
    <row r="11719" customFormat="false" ht="15.75" hidden="false" customHeight="false" outlineLevel="0" collapsed="false">
      <c r="D11719" s="240" t="n">
        <v>11719</v>
      </c>
    </row>
    <row r="11720" customFormat="false" ht="15.75" hidden="false" customHeight="false" outlineLevel="0" collapsed="false">
      <c r="D11720" s="240" t="n">
        <v>11720</v>
      </c>
    </row>
    <row r="11721" customFormat="false" ht="15.75" hidden="false" customHeight="false" outlineLevel="0" collapsed="false">
      <c r="D11721" s="240" t="n">
        <v>11721</v>
      </c>
    </row>
    <row r="11722" customFormat="false" ht="15.75" hidden="false" customHeight="false" outlineLevel="0" collapsed="false">
      <c r="D11722" s="240" t="n">
        <v>11722</v>
      </c>
    </row>
    <row r="11723" customFormat="false" ht="15.75" hidden="false" customHeight="false" outlineLevel="0" collapsed="false">
      <c r="D11723" s="240" t="n">
        <v>11723</v>
      </c>
    </row>
    <row r="11724" customFormat="false" ht="15.75" hidden="false" customHeight="false" outlineLevel="0" collapsed="false">
      <c r="D11724" s="240" t="n">
        <v>11724</v>
      </c>
    </row>
    <row r="11725" customFormat="false" ht="15.75" hidden="false" customHeight="false" outlineLevel="0" collapsed="false">
      <c r="D11725" s="240" t="n">
        <v>11725</v>
      </c>
    </row>
    <row r="11726" customFormat="false" ht="15.75" hidden="false" customHeight="false" outlineLevel="0" collapsed="false">
      <c r="D11726" s="240" t="n">
        <v>11726</v>
      </c>
    </row>
    <row r="11727" customFormat="false" ht="15.75" hidden="false" customHeight="false" outlineLevel="0" collapsed="false">
      <c r="D11727" s="240" t="n">
        <v>11727</v>
      </c>
    </row>
    <row r="11728" customFormat="false" ht="15.75" hidden="false" customHeight="false" outlineLevel="0" collapsed="false">
      <c r="D11728" s="240" t="n">
        <v>11728</v>
      </c>
    </row>
    <row r="11729" customFormat="false" ht="15.75" hidden="false" customHeight="false" outlineLevel="0" collapsed="false">
      <c r="D11729" s="240" t="n">
        <v>11729</v>
      </c>
    </row>
    <row r="11730" customFormat="false" ht="15.75" hidden="false" customHeight="false" outlineLevel="0" collapsed="false">
      <c r="D11730" s="240" t="n">
        <v>11730</v>
      </c>
    </row>
    <row r="11731" customFormat="false" ht="15.75" hidden="false" customHeight="false" outlineLevel="0" collapsed="false">
      <c r="D11731" s="240" t="n">
        <v>11731</v>
      </c>
    </row>
    <row r="11732" customFormat="false" ht="15.75" hidden="false" customHeight="false" outlineLevel="0" collapsed="false">
      <c r="D11732" s="240" t="n">
        <v>11732</v>
      </c>
    </row>
    <row r="11733" customFormat="false" ht="15.75" hidden="false" customHeight="false" outlineLevel="0" collapsed="false">
      <c r="D11733" s="240" t="n">
        <v>11733</v>
      </c>
    </row>
    <row r="11734" customFormat="false" ht="15.75" hidden="false" customHeight="false" outlineLevel="0" collapsed="false">
      <c r="D11734" s="240" t="n">
        <v>11734</v>
      </c>
    </row>
    <row r="11735" customFormat="false" ht="15.75" hidden="false" customHeight="false" outlineLevel="0" collapsed="false">
      <c r="D11735" s="240" t="n">
        <v>11735</v>
      </c>
    </row>
    <row r="11736" customFormat="false" ht="15.75" hidden="false" customHeight="false" outlineLevel="0" collapsed="false">
      <c r="D11736" s="240" t="n">
        <v>11736</v>
      </c>
    </row>
    <row r="11737" customFormat="false" ht="15.75" hidden="false" customHeight="false" outlineLevel="0" collapsed="false">
      <c r="D11737" s="240" t="n">
        <v>11737</v>
      </c>
    </row>
    <row r="11738" customFormat="false" ht="15.75" hidden="false" customHeight="false" outlineLevel="0" collapsed="false">
      <c r="D11738" s="240" t="n">
        <v>11738</v>
      </c>
    </row>
    <row r="11739" customFormat="false" ht="15.75" hidden="false" customHeight="false" outlineLevel="0" collapsed="false">
      <c r="D11739" s="240" t="n">
        <v>11739</v>
      </c>
    </row>
    <row r="11740" customFormat="false" ht="15.75" hidden="false" customHeight="false" outlineLevel="0" collapsed="false">
      <c r="D11740" s="240" t="n">
        <v>11740</v>
      </c>
    </row>
    <row r="11741" customFormat="false" ht="15.75" hidden="false" customHeight="false" outlineLevel="0" collapsed="false">
      <c r="D11741" s="240" t="n">
        <v>11741</v>
      </c>
    </row>
    <row r="11742" customFormat="false" ht="15.75" hidden="false" customHeight="false" outlineLevel="0" collapsed="false">
      <c r="D11742" s="240" t="n">
        <v>11742</v>
      </c>
    </row>
    <row r="11743" customFormat="false" ht="15.75" hidden="false" customHeight="false" outlineLevel="0" collapsed="false">
      <c r="D11743" s="240" t="n">
        <v>11743</v>
      </c>
    </row>
    <row r="11744" customFormat="false" ht="15.75" hidden="false" customHeight="false" outlineLevel="0" collapsed="false">
      <c r="D11744" s="240" t="n">
        <v>11744</v>
      </c>
    </row>
    <row r="11745" customFormat="false" ht="15.75" hidden="false" customHeight="false" outlineLevel="0" collapsed="false">
      <c r="D11745" s="240" t="n">
        <v>11745</v>
      </c>
    </row>
    <row r="11746" customFormat="false" ht="15.75" hidden="false" customHeight="false" outlineLevel="0" collapsed="false">
      <c r="D11746" s="240" t="n">
        <v>11746</v>
      </c>
    </row>
    <row r="11747" customFormat="false" ht="15.75" hidden="false" customHeight="false" outlineLevel="0" collapsed="false">
      <c r="D11747" s="240" t="n">
        <v>11747</v>
      </c>
    </row>
    <row r="11748" customFormat="false" ht="15.75" hidden="false" customHeight="false" outlineLevel="0" collapsed="false">
      <c r="D11748" s="240" t="n">
        <v>11748</v>
      </c>
    </row>
    <row r="11749" customFormat="false" ht="15.75" hidden="false" customHeight="false" outlineLevel="0" collapsed="false">
      <c r="D11749" s="240" t="n">
        <v>11749</v>
      </c>
    </row>
    <row r="11750" customFormat="false" ht="15.75" hidden="false" customHeight="false" outlineLevel="0" collapsed="false">
      <c r="D11750" s="240" t="n">
        <v>11750</v>
      </c>
    </row>
    <row r="11751" customFormat="false" ht="15.75" hidden="false" customHeight="false" outlineLevel="0" collapsed="false">
      <c r="D11751" s="240" t="n">
        <v>11751</v>
      </c>
    </row>
    <row r="11752" customFormat="false" ht="15.75" hidden="false" customHeight="false" outlineLevel="0" collapsed="false">
      <c r="D11752" s="240" t="n">
        <v>11752</v>
      </c>
    </row>
    <row r="11753" customFormat="false" ht="15.75" hidden="false" customHeight="false" outlineLevel="0" collapsed="false">
      <c r="D11753" s="240" t="n">
        <v>11753</v>
      </c>
    </row>
    <row r="11754" customFormat="false" ht="15.75" hidden="false" customHeight="false" outlineLevel="0" collapsed="false">
      <c r="D11754" s="240" t="n">
        <v>11754</v>
      </c>
    </row>
    <row r="11755" customFormat="false" ht="15.75" hidden="false" customHeight="false" outlineLevel="0" collapsed="false">
      <c r="D11755" s="240" t="n">
        <v>11755</v>
      </c>
    </row>
    <row r="11756" customFormat="false" ht="15.75" hidden="false" customHeight="false" outlineLevel="0" collapsed="false">
      <c r="D11756" s="240" t="n">
        <v>11756</v>
      </c>
    </row>
    <row r="11757" customFormat="false" ht="15.75" hidden="false" customHeight="false" outlineLevel="0" collapsed="false">
      <c r="D11757" s="240" t="n">
        <v>11757</v>
      </c>
    </row>
    <row r="11758" customFormat="false" ht="15.75" hidden="false" customHeight="false" outlineLevel="0" collapsed="false">
      <c r="D11758" s="240" t="n">
        <v>11758</v>
      </c>
    </row>
    <row r="11759" customFormat="false" ht="15.75" hidden="false" customHeight="false" outlineLevel="0" collapsed="false">
      <c r="D11759" s="240" t="n">
        <v>11759</v>
      </c>
    </row>
    <row r="11760" customFormat="false" ht="15.75" hidden="false" customHeight="false" outlineLevel="0" collapsed="false">
      <c r="D11760" s="240" t="n">
        <v>11760</v>
      </c>
    </row>
    <row r="11761" customFormat="false" ht="15.75" hidden="false" customHeight="false" outlineLevel="0" collapsed="false">
      <c r="D11761" s="240" t="n">
        <v>11761</v>
      </c>
    </row>
    <row r="11762" customFormat="false" ht="15.75" hidden="false" customHeight="false" outlineLevel="0" collapsed="false">
      <c r="D11762" s="240" t="n">
        <v>11762</v>
      </c>
    </row>
    <row r="11763" customFormat="false" ht="15.75" hidden="false" customHeight="false" outlineLevel="0" collapsed="false">
      <c r="D11763" s="240" t="n">
        <v>11763</v>
      </c>
    </row>
    <row r="11764" customFormat="false" ht="15.75" hidden="false" customHeight="false" outlineLevel="0" collapsed="false">
      <c r="D11764" s="240" t="n">
        <v>11764</v>
      </c>
    </row>
    <row r="11765" customFormat="false" ht="15.75" hidden="false" customHeight="false" outlineLevel="0" collapsed="false">
      <c r="D11765" s="240" t="n">
        <v>11765</v>
      </c>
    </row>
    <row r="11766" customFormat="false" ht="15.75" hidden="false" customHeight="false" outlineLevel="0" collapsed="false">
      <c r="D11766" s="240" t="n">
        <v>11766</v>
      </c>
    </row>
    <row r="11767" customFormat="false" ht="15.75" hidden="false" customHeight="false" outlineLevel="0" collapsed="false">
      <c r="D11767" s="240" t="n">
        <v>11767</v>
      </c>
    </row>
    <row r="11768" customFormat="false" ht="15.75" hidden="false" customHeight="false" outlineLevel="0" collapsed="false">
      <c r="D11768" s="240" t="n">
        <v>11768</v>
      </c>
    </row>
    <row r="11769" customFormat="false" ht="15.75" hidden="false" customHeight="false" outlineLevel="0" collapsed="false">
      <c r="D11769" s="240" t="n">
        <v>11769</v>
      </c>
    </row>
    <row r="11770" customFormat="false" ht="15.75" hidden="false" customHeight="false" outlineLevel="0" collapsed="false">
      <c r="D11770" s="240" t="n">
        <v>11770</v>
      </c>
    </row>
    <row r="11771" customFormat="false" ht="15.75" hidden="false" customHeight="false" outlineLevel="0" collapsed="false">
      <c r="D11771" s="240" t="n">
        <v>11771</v>
      </c>
    </row>
    <row r="11772" customFormat="false" ht="15.75" hidden="false" customHeight="false" outlineLevel="0" collapsed="false">
      <c r="D11772" s="240" t="n">
        <v>11772</v>
      </c>
    </row>
    <row r="11773" customFormat="false" ht="15.75" hidden="false" customHeight="false" outlineLevel="0" collapsed="false">
      <c r="D11773" s="240" t="n">
        <v>11773</v>
      </c>
    </row>
    <row r="11774" customFormat="false" ht="15.75" hidden="false" customHeight="false" outlineLevel="0" collapsed="false">
      <c r="D11774" s="240" t="n">
        <v>11774</v>
      </c>
    </row>
    <row r="11775" customFormat="false" ht="15.75" hidden="false" customHeight="false" outlineLevel="0" collapsed="false">
      <c r="D11775" s="240" t="n">
        <v>11775</v>
      </c>
    </row>
    <row r="11776" customFormat="false" ht="15.75" hidden="false" customHeight="false" outlineLevel="0" collapsed="false">
      <c r="D11776" s="240" t="n">
        <v>11776</v>
      </c>
    </row>
    <row r="11777" customFormat="false" ht="15.75" hidden="false" customHeight="false" outlineLevel="0" collapsed="false">
      <c r="D11777" s="240" t="n">
        <v>11777</v>
      </c>
    </row>
    <row r="11778" customFormat="false" ht="15.75" hidden="false" customHeight="false" outlineLevel="0" collapsed="false">
      <c r="D11778" s="240" t="n">
        <v>11778</v>
      </c>
    </row>
    <row r="11779" customFormat="false" ht="15.75" hidden="false" customHeight="false" outlineLevel="0" collapsed="false">
      <c r="D11779" s="240" t="n">
        <v>11779</v>
      </c>
    </row>
    <row r="11780" customFormat="false" ht="15.75" hidden="false" customHeight="false" outlineLevel="0" collapsed="false">
      <c r="D11780" s="240" t="n">
        <v>11780</v>
      </c>
    </row>
    <row r="11781" customFormat="false" ht="15.75" hidden="false" customHeight="false" outlineLevel="0" collapsed="false">
      <c r="D11781" s="240" t="n">
        <v>11781</v>
      </c>
    </row>
    <row r="11782" customFormat="false" ht="15.75" hidden="false" customHeight="false" outlineLevel="0" collapsed="false">
      <c r="D11782" s="240" t="n">
        <v>11782</v>
      </c>
    </row>
    <row r="11783" customFormat="false" ht="15.75" hidden="false" customHeight="false" outlineLevel="0" collapsed="false">
      <c r="D11783" s="240" t="n">
        <v>11783</v>
      </c>
    </row>
    <row r="11784" customFormat="false" ht="15.75" hidden="false" customHeight="false" outlineLevel="0" collapsed="false">
      <c r="D11784" s="240" t="n">
        <v>11784</v>
      </c>
    </row>
    <row r="11785" customFormat="false" ht="15.75" hidden="false" customHeight="false" outlineLevel="0" collapsed="false">
      <c r="D11785" s="240" t="n">
        <v>11785</v>
      </c>
    </row>
    <row r="11786" customFormat="false" ht="15.75" hidden="false" customHeight="false" outlineLevel="0" collapsed="false">
      <c r="D11786" s="240" t="n">
        <v>11786</v>
      </c>
    </row>
    <row r="11787" customFormat="false" ht="15.75" hidden="false" customHeight="false" outlineLevel="0" collapsed="false">
      <c r="D11787" s="240" t="n">
        <v>11787</v>
      </c>
    </row>
    <row r="11788" customFormat="false" ht="15.75" hidden="false" customHeight="false" outlineLevel="0" collapsed="false">
      <c r="D11788" s="240" t="n">
        <v>11788</v>
      </c>
    </row>
    <row r="11789" customFormat="false" ht="15.75" hidden="false" customHeight="false" outlineLevel="0" collapsed="false">
      <c r="D11789" s="240" t="n">
        <v>11789</v>
      </c>
    </row>
    <row r="11790" customFormat="false" ht="15.75" hidden="false" customHeight="false" outlineLevel="0" collapsed="false">
      <c r="D11790" s="240" t="n">
        <v>11790</v>
      </c>
    </row>
    <row r="11791" customFormat="false" ht="15.75" hidden="false" customHeight="false" outlineLevel="0" collapsed="false">
      <c r="D11791" s="240" t="n">
        <v>11791</v>
      </c>
    </row>
    <row r="11792" customFormat="false" ht="15.75" hidden="false" customHeight="false" outlineLevel="0" collapsed="false">
      <c r="D11792" s="240" t="n">
        <v>11792</v>
      </c>
    </row>
    <row r="11793" customFormat="false" ht="15.75" hidden="false" customHeight="false" outlineLevel="0" collapsed="false">
      <c r="D11793" s="240" t="n">
        <v>11793</v>
      </c>
    </row>
    <row r="11794" customFormat="false" ht="15.75" hidden="false" customHeight="false" outlineLevel="0" collapsed="false">
      <c r="D11794" s="240" t="n">
        <v>11794</v>
      </c>
    </row>
    <row r="11795" customFormat="false" ht="15.75" hidden="false" customHeight="false" outlineLevel="0" collapsed="false">
      <c r="D11795" s="240" t="n">
        <v>11795</v>
      </c>
    </row>
    <row r="11796" customFormat="false" ht="15.75" hidden="false" customHeight="false" outlineLevel="0" collapsed="false">
      <c r="D11796" s="240" t="n">
        <v>11796</v>
      </c>
    </row>
    <row r="11797" customFormat="false" ht="15.75" hidden="false" customHeight="false" outlineLevel="0" collapsed="false">
      <c r="D11797" s="240" t="n">
        <v>11797</v>
      </c>
    </row>
    <row r="11798" customFormat="false" ht="15.75" hidden="false" customHeight="false" outlineLevel="0" collapsed="false">
      <c r="D11798" s="240" t="n">
        <v>11798</v>
      </c>
    </row>
    <row r="11799" customFormat="false" ht="15.75" hidden="false" customHeight="false" outlineLevel="0" collapsed="false">
      <c r="D11799" s="240" t="n">
        <v>11799</v>
      </c>
    </row>
    <row r="11800" customFormat="false" ht="15.75" hidden="false" customHeight="false" outlineLevel="0" collapsed="false">
      <c r="D11800" s="240" t="n">
        <v>11800</v>
      </c>
    </row>
    <row r="11801" customFormat="false" ht="15.75" hidden="false" customHeight="false" outlineLevel="0" collapsed="false">
      <c r="D11801" s="240" t="n">
        <v>11801</v>
      </c>
    </row>
    <row r="11802" customFormat="false" ht="15.75" hidden="false" customHeight="false" outlineLevel="0" collapsed="false">
      <c r="D11802" s="240" t="n">
        <v>11802</v>
      </c>
    </row>
    <row r="11803" customFormat="false" ht="15.75" hidden="false" customHeight="false" outlineLevel="0" collapsed="false">
      <c r="D11803" s="240" t="n">
        <v>11803</v>
      </c>
    </row>
    <row r="11804" customFormat="false" ht="15.75" hidden="false" customHeight="false" outlineLevel="0" collapsed="false">
      <c r="D11804" s="240" t="n">
        <v>11804</v>
      </c>
    </row>
    <row r="11805" customFormat="false" ht="15.75" hidden="false" customHeight="false" outlineLevel="0" collapsed="false">
      <c r="D11805" s="240" t="n">
        <v>11805</v>
      </c>
    </row>
    <row r="11806" customFormat="false" ht="15.75" hidden="false" customHeight="false" outlineLevel="0" collapsed="false">
      <c r="D11806" s="240" t="n">
        <v>11806</v>
      </c>
    </row>
    <row r="11807" customFormat="false" ht="15.75" hidden="false" customHeight="false" outlineLevel="0" collapsed="false">
      <c r="D11807" s="240" t="n">
        <v>11807</v>
      </c>
    </row>
    <row r="11808" customFormat="false" ht="15.75" hidden="false" customHeight="false" outlineLevel="0" collapsed="false">
      <c r="D11808" s="240" t="n">
        <v>11808</v>
      </c>
    </row>
    <row r="11809" customFormat="false" ht="15.75" hidden="false" customHeight="false" outlineLevel="0" collapsed="false">
      <c r="D11809" s="240" t="n">
        <v>11809</v>
      </c>
    </row>
    <row r="11810" customFormat="false" ht="15.75" hidden="false" customHeight="false" outlineLevel="0" collapsed="false">
      <c r="D11810" s="240" t="n">
        <v>11810</v>
      </c>
    </row>
    <row r="11811" customFormat="false" ht="15.75" hidden="false" customHeight="false" outlineLevel="0" collapsed="false">
      <c r="D11811" s="240" t="n">
        <v>11811</v>
      </c>
    </row>
    <row r="11812" customFormat="false" ht="15.75" hidden="false" customHeight="false" outlineLevel="0" collapsed="false">
      <c r="D11812" s="240" t="n">
        <v>11812</v>
      </c>
    </row>
    <row r="11813" customFormat="false" ht="15.75" hidden="false" customHeight="false" outlineLevel="0" collapsed="false">
      <c r="D11813" s="240" t="n">
        <v>11813</v>
      </c>
    </row>
    <row r="11814" customFormat="false" ht="15.75" hidden="false" customHeight="false" outlineLevel="0" collapsed="false">
      <c r="D11814" s="240" t="n">
        <v>11814</v>
      </c>
    </row>
    <row r="11815" customFormat="false" ht="15.75" hidden="false" customHeight="false" outlineLevel="0" collapsed="false">
      <c r="D11815" s="240" t="n">
        <v>11815</v>
      </c>
    </row>
    <row r="11816" customFormat="false" ht="15.75" hidden="false" customHeight="false" outlineLevel="0" collapsed="false">
      <c r="D11816" s="240" t="n">
        <v>11816</v>
      </c>
    </row>
    <row r="11817" customFormat="false" ht="15.75" hidden="false" customHeight="false" outlineLevel="0" collapsed="false">
      <c r="D11817" s="240" t="n">
        <v>11817</v>
      </c>
    </row>
    <row r="11818" customFormat="false" ht="15.75" hidden="false" customHeight="false" outlineLevel="0" collapsed="false">
      <c r="D11818" s="240" t="n">
        <v>11818</v>
      </c>
    </row>
    <row r="11819" customFormat="false" ht="15.75" hidden="false" customHeight="false" outlineLevel="0" collapsed="false">
      <c r="D11819" s="240" t="n">
        <v>11819</v>
      </c>
    </row>
    <row r="11820" customFormat="false" ht="15.75" hidden="false" customHeight="false" outlineLevel="0" collapsed="false">
      <c r="D11820" s="240" t="n">
        <v>11820</v>
      </c>
    </row>
    <row r="11821" customFormat="false" ht="15.75" hidden="false" customHeight="false" outlineLevel="0" collapsed="false">
      <c r="D11821" s="240" t="n">
        <v>11821</v>
      </c>
    </row>
    <row r="11822" customFormat="false" ht="15.75" hidden="false" customHeight="false" outlineLevel="0" collapsed="false">
      <c r="D11822" s="240" t="n">
        <v>11822</v>
      </c>
    </row>
    <row r="11823" customFormat="false" ht="15.75" hidden="false" customHeight="false" outlineLevel="0" collapsed="false">
      <c r="D11823" s="240" t="n">
        <v>11823</v>
      </c>
    </row>
    <row r="11824" customFormat="false" ht="15.75" hidden="false" customHeight="false" outlineLevel="0" collapsed="false">
      <c r="D11824" s="240" t="n">
        <v>11824</v>
      </c>
    </row>
    <row r="11825" customFormat="false" ht="15.75" hidden="false" customHeight="false" outlineLevel="0" collapsed="false">
      <c r="D11825" s="240" t="n">
        <v>11825</v>
      </c>
    </row>
    <row r="11826" customFormat="false" ht="15.75" hidden="false" customHeight="false" outlineLevel="0" collapsed="false">
      <c r="D11826" s="240" t="n">
        <v>11826</v>
      </c>
    </row>
    <row r="11827" customFormat="false" ht="15.75" hidden="false" customHeight="false" outlineLevel="0" collapsed="false">
      <c r="D11827" s="240" t="n">
        <v>11827</v>
      </c>
    </row>
    <row r="11828" customFormat="false" ht="15.75" hidden="false" customHeight="false" outlineLevel="0" collapsed="false">
      <c r="D11828" s="240" t="n">
        <v>11828</v>
      </c>
    </row>
    <row r="11829" customFormat="false" ht="15.75" hidden="false" customHeight="false" outlineLevel="0" collapsed="false">
      <c r="D11829" s="240" t="n">
        <v>11829</v>
      </c>
    </row>
    <row r="11830" customFormat="false" ht="15.75" hidden="false" customHeight="false" outlineLevel="0" collapsed="false">
      <c r="D11830" s="240" t="n">
        <v>11830</v>
      </c>
    </row>
    <row r="11831" customFormat="false" ht="15.75" hidden="false" customHeight="false" outlineLevel="0" collapsed="false">
      <c r="D11831" s="240" t="n">
        <v>11831</v>
      </c>
    </row>
    <row r="11832" customFormat="false" ht="15.75" hidden="false" customHeight="false" outlineLevel="0" collapsed="false">
      <c r="D11832" s="240" t="n">
        <v>11832</v>
      </c>
    </row>
    <row r="11833" customFormat="false" ht="15.75" hidden="false" customHeight="false" outlineLevel="0" collapsed="false">
      <c r="D11833" s="240" t="n">
        <v>11833</v>
      </c>
    </row>
    <row r="11834" customFormat="false" ht="15.75" hidden="false" customHeight="false" outlineLevel="0" collapsed="false">
      <c r="D11834" s="240" t="n">
        <v>11834</v>
      </c>
    </row>
    <row r="11835" customFormat="false" ht="15.75" hidden="false" customHeight="false" outlineLevel="0" collapsed="false">
      <c r="D11835" s="240" t="n">
        <v>11835</v>
      </c>
    </row>
    <row r="11836" customFormat="false" ht="15.75" hidden="false" customHeight="false" outlineLevel="0" collapsed="false">
      <c r="D11836" s="240" t="n">
        <v>11836</v>
      </c>
    </row>
    <row r="11837" customFormat="false" ht="15.75" hidden="false" customHeight="false" outlineLevel="0" collapsed="false">
      <c r="D11837" s="240" t="n">
        <v>11837</v>
      </c>
    </row>
    <row r="11838" customFormat="false" ht="15.75" hidden="false" customHeight="false" outlineLevel="0" collapsed="false">
      <c r="D11838" s="240" t="n">
        <v>11838</v>
      </c>
    </row>
    <row r="11839" customFormat="false" ht="15.75" hidden="false" customHeight="false" outlineLevel="0" collapsed="false">
      <c r="D11839" s="240" t="n">
        <v>11839</v>
      </c>
    </row>
    <row r="11840" customFormat="false" ht="15.75" hidden="false" customHeight="false" outlineLevel="0" collapsed="false">
      <c r="D11840" s="240" t="n">
        <v>11840</v>
      </c>
    </row>
    <row r="11841" customFormat="false" ht="15.75" hidden="false" customHeight="false" outlineLevel="0" collapsed="false">
      <c r="D11841" s="240" t="n">
        <v>11841</v>
      </c>
    </row>
    <row r="11842" customFormat="false" ht="15.75" hidden="false" customHeight="false" outlineLevel="0" collapsed="false">
      <c r="D11842" s="240" t="n">
        <v>11842</v>
      </c>
    </row>
    <row r="11843" customFormat="false" ht="15.75" hidden="false" customHeight="false" outlineLevel="0" collapsed="false">
      <c r="D11843" s="240" t="n">
        <v>11843</v>
      </c>
    </row>
    <row r="11844" customFormat="false" ht="15.75" hidden="false" customHeight="false" outlineLevel="0" collapsed="false">
      <c r="D11844" s="240" t="n">
        <v>11844</v>
      </c>
    </row>
    <row r="11845" customFormat="false" ht="15.75" hidden="false" customHeight="false" outlineLevel="0" collapsed="false">
      <c r="D11845" s="240" t="n">
        <v>11845</v>
      </c>
    </row>
    <row r="11846" customFormat="false" ht="15.75" hidden="false" customHeight="false" outlineLevel="0" collapsed="false">
      <c r="D11846" s="240" t="n">
        <v>11846</v>
      </c>
    </row>
    <row r="11847" customFormat="false" ht="15.75" hidden="false" customHeight="false" outlineLevel="0" collapsed="false">
      <c r="D11847" s="240" t="n">
        <v>11847</v>
      </c>
    </row>
    <row r="11848" customFormat="false" ht="15.75" hidden="false" customHeight="false" outlineLevel="0" collapsed="false">
      <c r="D11848" s="240" t="n">
        <v>11848</v>
      </c>
    </row>
    <row r="11849" customFormat="false" ht="15.75" hidden="false" customHeight="false" outlineLevel="0" collapsed="false">
      <c r="D11849" s="240" t="n">
        <v>11849</v>
      </c>
    </row>
    <row r="11850" customFormat="false" ht="15.75" hidden="false" customHeight="false" outlineLevel="0" collapsed="false">
      <c r="D11850" s="240" t="n">
        <v>11850</v>
      </c>
    </row>
    <row r="11851" customFormat="false" ht="15.75" hidden="false" customHeight="false" outlineLevel="0" collapsed="false">
      <c r="D11851" s="240" t="n">
        <v>11851</v>
      </c>
    </row>
    <row r="11852" customFormat="false" ht="15.75" hidden="false" customHeight="false" outlineLevel="0" collapsed="false">
      <c r="D11852" s="240" t="n">
        <v>11852</v>
      </c>
    </row>
    <row r="11853" customFormat="false" ht="15.75" hidden="false" customHeight="false" outlineLevel="0" collapsed="false">
      <c r="D11853" s="240" t="n">
        <v>11853</v>
      </c>
    </row>
    <row r="11854" customFormat="false" ht="15.75" hidden="false" customHeight="false" outlineLevel="0" collapsed="false">
      <c r="D11854" s="240" t="n">
        <v>11854</v>
      </c>
    </row>
    <row r="11855" customFormat="false" ht="15.75" hidden="false" customHeight="false" outlineLevel="0" collapsed="false">
      <c r="D11855" s="240" t="n">
        <v>11855</v>
      </c>
    </row>
    <row r="11856" customFormat="false" ht="15.75" hidden="false" customHeight="false" outlineLevel="0" collapsed="false">
      <c r="D11856" s="240" t="n">
        <v>11856</v>
      </c>
    </row>
    <row r="11857" customFormat="false" ht="15.75" hidden="false" customHeight="false" outlineLevel="0" collapsed="false">
      <c r="D11857" s="240" t="n">
        <v>11857</v>
      </c>
    </row>
    <row r="11858" customFormat="false" ht="15.75" hidden="false" customHeight="false" outlineLevel="0" collapsed="false">
      <c r="D11858" s="240" t="n">
        <v>11858</v>
      </c>
    </row>
    <row r="11859" customFormat="false" ht="15.75" hidden="false" customHeight="false" outlineLevel="0" collapsed="false">
      <c r="D11859" s="240" t="n">
        <v>11859</v>
      </c>
    </row>
    <row r="11860" customFormat="false" ht="15.75" hidden="false" customHeight="false" outlineLevel="0" collapsed="false">
      <c r="D11860" s="240" t="n">
        <v>11860</v>
      </c>
    </row>
    <row r="11861" customFormat="false" ht="15.75" hidden="false" customHeight="false" outlineLevel="0" collapsed="false">
      <c r="D11861" s="240" t="n">
        <v>11861</v>
      </c>
    </row>
    <row r="11862" customFormat="false" ht="15.75" hidden="false" customHeight="false" outlineLevel="0" collapsed="false">
      <c r="D11862" s="240" t="n">
        <v>11862</v>
      </c>
    </row>
    <row r="11863" customFormat="false" ht="15.75" hidden="false" customHeight="false" outlineLevel="0" collapsed="false">
      <c r="D11863" s="240" t="n">
        <v>11863</v>
      </c>
    </row>
    <row r="11864" customFormat="false" ht="15.75" hidden="false" customHeight="false" outlineLevel="0" collapsed="false">
      <c r="D11864" s="240" t="n">
        <v>11864</v>
      </c>
    </row>
    <row r="11865" customFormat="false" ht="15.75" hidden="false" customHeight="false" outlineLevel="0" collapsed="false">
      <c r="D11865" s="240" t="n">
        <v>11865</v>
      </c>
    </row>
    <row r="11866" customFormat="false" ht="15.75" hidden="false" customHeight="false" outlineLevel="0" collapsed="false">
      <c r="D11866" s="240" t="n">
        <v>11866</v>
      </c>
    </row>
    <row r="11867" customFormat="false" ht="15.75" hidden="false" customHeight="false" outlineLevel="0" collapsed="false">
      <c r="D11867" s="240" t="n">
        <v>11867</v>
      </c>
    </row>
    <row r="11868" customFormat="false" ht="15.75" hidden="false" customHeight="false" outlineLevel="0" collapsed="false">
      <c r="D11868" s="240" t="n">
        <v>11868</v>
      </c>
    </row>
    <row r="11869" customFormat="false" ht="15.75" hidden="false" customHeight="false" outlineLevel="0" collapsed="false">
      <c r="D11869" s="240" t="n">
        <v>11869</v>
      </c>
    </row>
    <row r="11870" customFormat="false" ht="15.75" hidden="false" customHeight="false" outlineLevel="0" collapsed="false">
      <c r="D11870" s="240" t="n">
        <v>11870</v>
      </c>
    </row>
    <row r="11871" customFormat="false" ht="15.75" hidden="false" customHeight="false" outlineLevel="0" collapsed="false">
      <c r="D11871" s="240" t="n">
        <v>11871</v>
      </c>
    </row>
    <row r="11872" customFormat="false" ht="15.75" hidden="false" customHeight="false" outlineLevel="0" collapsed="false">
      <c r="D11872" s="240" t="n">
        <v>11872</v>
      </c>
    </row>
    <row r="11873" customFormat="false" ht="15.75" hidden="false" customHeight="false" outlineLevel="0" collapsed="false">
      <c r="D11873" s="240" t="n">
        <v>11873</v>
      </c>
    </row>
    <row r="11874" customFormat="false" ht="15.75" hidden="false" customHeight="false" outlineLevel="0" collapsed="false">
      <c r="D11874" s="240" t="n">
        <v>11874</v>
      </c>
    </row>
    <row r="11875" customFormat="false" ht="15.75" hidden="false" customHeight="false" outlineLevel="0" collapsed="false">
      <c r="D11875" s="240" t="n">
        <v>11875</v>
      </c>
    </row>
    <row r="11876" customFormat="false" ht="15.75" hidden="false" customHeight="false" outlineLevel="0" collapsed="false">
      <c r="D11876" s="240" t="n">
        <v>11876</v>
      </c>
    </row>
    <row r="11877" customFormat="false" ht="15.75" hidden="false" customHeight="false" outlineLevel="0" collapsed="false">
      <c r="D11877" s="240" t="n">
        <v>11877</v>
      </c>
    </row>
    <row r="11878" customFormat="false" ht="15.75" hidden="false" customHeight="false" outlineLevel="0" collapsed="false">
      <c r="D11878" s="240" t="n">
        <v>11878</v>
      </c>
    </row>
    <row r="11879" customFormat="false" ht="15.75" hidden="false" customHeight="false" outlineLevel="0" collapsed="false">
      <c r="D11879" s="240" t="n">
        <v>11879</v>
      </c>
    </row>
    <row r="11880" customFormat="false" ht="15.75" hidden="false" customHeight="false" outlineLevel="0" collapsed="false">
      <c r="D11880" s="240" t="n">
        <v>11880</v>
      </c>
    </row>
    <row r="11881" customFormat="false" ht="15.75" hidden="false" customHeight="false" outlineLevel="0" collapsed="false">
      <c r="D11881" s="240" t="n">
        <v>11881</v>
      </c>
    </row>
    <row r="11882" customFormat="false" ht="15.75" hidden="false" customHeight="false" outlineLevel="0" collapsed="false">
      <c r="D11882" s="240" t="n">
        <v>11882</v>
      </c>
    </row>
    <row r="11883" customFormat="false" ht="15.75" hidden="false" customHeight="false" outlineLevel="0" collapsed="false">
      <c r="D11883" s="240" t="n">
        <v>11883</v>
      </c>
    </row>
    <row r="11884" customFormat="false" ht="15.75" hidden="false" customHeight="false" outlineLevel="0" collapsed="false">
      <c r="D11884" s="240" t="n">
        <v>11884</v>
      </c>
    </row>
    <row r="11885" customFormat="false" ht="15.75" hidden="false" customHeight="false" outlineLevel="0" collapsed="false">
      <c r="D11885" s="240" t="n">
        <v>11885</v>
      </c>
    </row>
    <row r="11886" customFormat="false" ht="15.75" hidden="false" customHeight="false" outlineLevel="0" collapsed="false">
      <c r="D11886" s="240" t="n">
        <v>11886</v>
      </c>
    </row>
    <row r="11887" customFormat="false" ht="15.75" hidden="false" customHeight="false" outlineLevel="0" collapsed="false">
      <c r="D11887" s="240" t="n">
        <v>11887</v>
      </c>
    </row>
    <row r="11888" customFormat="false" ht="15.75" hidden="false" customHeight="false" outlineLevel="0" collapsed="false">
      <c r="D11888" s="240" t="n">
        <v>11888</v>
      </c>
    </row>
    <row r="11889" customFormat="false" ht="15.75" hidden="false" customHeight="false" outlineLevel="0" collapsed="false">
      <c r="D11889" s="240" t="n">
        <v>11889</v>
      </c>
    </row>
    <row r="11890" customFormat="false" ht="15.75" hidden="false" customHeight="false" outlineLevel="0" collapsed="false">
      <c r="D11890" s="240" t="n">
        <v>11890</v>
      </c>
    </row>
    <row r="11891" customFormat="false" ht="15.75" hidden="false" customHeight="false" outlineLevel="0" collapsed="false">
      <c r="D11891" s="240" t="n">
        <v>11891</v>
      </c>
    </row>
    <row r="11892" customFormat="false" ht="15.75" hidden="false" customHeight="false" outlineLevel="0" collapsed="false">
      <c r="D11892" s="240" t="n">
        <v>11892</v>
      </c>
    </row>
    <row r="11893" customFormat="false" ht="15.75" hidden="false" customHeight="false" outlineLevel="0" collapsed="false">
      <c r="D11893" s="240" t="n">
        <v>11893</v>
      </c>
    </row>
    <row r="11894" customFormat="false" ht="15.75" hidden="false" customHeight="false" outlineLevel="0" collapsed="false">
      <c r="D11894" s="240" t="n">
        <v>11894</v>
      </c>
    </row>
    <row r="11895" customFormat="false" ht="15.75" hidden="false" customHeight="false" outlineLevel="0" collapsed="false">
      <c r="D11895" s="240" t="n">
        <v>11895</v>
      </c>
    </row>
    <row r="11896" customFormat="false" ht="15.75" hidden="false" customHeight="false" outlineLevel="0" collapsed="false">
      <c r="D11896" s="240" t="n">
        <v>11896</v>
      </c>
    </row>
    <row r="11897" customFormat="false" ht="15.75" hidden="false" customHeight="false" outlineLevel="0" collapsed="false">
      <c r="D11897" s="240" t="n">
        <v>11897</v>
      </c>
    </row>
    <row r="11898" customFormat="false" ht="15.75" hidden="false" customHeight="false" outlineLevel="0" collapsed="false">
      <c r="D11898" s="240" t="n">
        <v>11898</v>
      </c>
    </row>
    <row r="11899" customFormat="false" ht="15.75" hidden="false" customHeight="false" outlineLevel="0" collapsed="false">
      <c r="D11899" s="240" t="n">
        <v>11899</v>
      </c>
    </row>
    <row r="11900" customFormat="false" ht="15.75" hidden="false" customHeight="false" outlineLevel="0" collapsed="false">
      <c r="D11900" s="240" t="n">
        <v>11900</v>
      </c>
    </row>
    <row r="11901" customFormat="false" ht="15.75" hidden="false" customHeight="false" outlineLevel="0" collapsed="false">
      <c r="D11901" s="240" t="n">
        <v>11901</v>
      </c>
    </row>
    <row r="11902" customFormat="false" ht="15.75" hidden="false" customHeight="false" outlineLevel="0" collapsed="false">
      <c r="D11902" s="240" t="n">
        <v>11902</v>
      </c>
    </row>
    <row r="11903" customFormat="false" ht="15.75" hidden="false" customHeight="false" outlineLevel="0" collapsed="false">
      <c r="D11903" s="240" t="n">
        <v>11903</v>
      </c>
    </row>
    <row r="11904" customFormat="false" ht="15.75" hidden="false" customHeight="false" outlineLevel="0" collapsed="false">
      <c r="D11904" s="240" t="n">
        <v>11904</v>
      </c>
    </row>
    <row r="11905" customFormat="false" ht="15.75" hidden="false" customHeight="false" outlineLevel="0" collapsed="false">
      <c r="D11905" s="240" t="n">
        <v>11905</v>
      </c>
    </row>
    <row r="11906" customFormat="false" ht="15.75" hidden="false" customHeight="false" outlineLevel="0" collapsed="false">
      <c r="D11906" s="240" t="n">
        <v>11906</v>
      </c>
    </row>
    <row r="11907" customFormat="false" ht="15.75" hidden="false" customHeight="false" outlineLevel="0" collapsed="false">
      <c r="D11907" s="240" t="n">
        <v>11907</v>
      </c>
    </row>
    <row r="11908" customFormat="false" ht="15.75" hidden="false" customHeight="false" outlineLevel="0" collapsed="false">
      <c r="D11908" s="240" t="n">
        <v>11908</v>
      </c>
    </row>
    <row r="11909" customFormat="false" ht="15.75" hidden="false" customHeight="false" outlineLevel="0" collapsed="false">
      <c r="D11909" s="240" t="n">
        <v>11909</v>
      </c>
    </row>
    <row r="11910" customFormat="false" ht="15.75" hidden="false" customHeight="false" outlineLevel="0" collapsed="false">
      <c r="D11910" s="240" t="n">
        <v>11910</v>
      </c>
    </row>
    <row r="11911" customFormat="false" ht="15.75" hidden="false" customHeight="false" outlineLevel="0" collapsed="false">
      <c r="D11911" s="240" t="n">
        <v>11911</v>
      </c>
    </row>
    <row r="11912" customFormat="false" ht="15.75" hidden="false" customHeight="false" outlineLevel="0" collapsed="false">
      <c r="D11912" s="240" t="n">
        <v>11912</v>
      </c>
    </row>
    <row r="11913" customFormat="false" ht="15.75" hidden="false" customHeight="false" outlineLevel="0" collapsed="false">
      <c r="D11913" s="240" t="n">
        <v>11913</v>
      </c>
    </row>
    <row r="11914" customFormat="false" ht="15.75" hidden="false" customHeight="false" outlineLevel="0" collapsed="false">
      <c r="D11914" s="240" t="n">
        <v>11914</v>
      </c>
    </row>
    <row r="11915" customFormat="false" ht="15.75" hidden="false" customHeight="false" outlineLevel="0" collapsed="false">
      <c r="D11915" s="240" t="n">
        <v>11915</v>
      </c>
    </row>
    <row r="11916" customFormat="false" ht="15.75" hidden="false" customHeight="false" outlineLevel="0" collapsed="false">
      <c r="D11916" s="240" t="n">
        <v>11916</v>
      </c>
    </row>
    <row r="11917" customFormat="false" ht="15.75" hidden="false" customHeight="false" outlineLevel="0" collapsed="false">
      <c r="D11917" s="240" t="n">
        <v>11917</v>
      </c>
    </row>
    <row r="11918" customFormat="false" ht="15.75" hidden="false" customHeight="false" outlineLevel="0" collapsed="false">
      <c r="D11918" s="240" t="n">
        <v>11918</v>
      </c>
    </row>
    <row r="11919" customFormat="false" ht="15.75" hidden="false" customHeight="false" outlineLevel="0" collapsed="false">
      <c r="D11919" s="240" t="n">
        <v>11919</v>
      </c>
    </row>
    <row r="11920" customFormat="false" ht="15.75" hidden="false" customHeight="false" outlineLevel="0" collapsed="false">
      <c r="D11920" s="240" t="n">
        <v>11920</v>
      </c>
    </row>
    <row r="11921" customFormat="false" ht="15.75" hidden="false" customHeight="false" outlineLevel="0" collapsed="false">
      <c r="D11921" s="240" t="n">
        <v>11921</v>
      </c>
    </row>
    <row r="11922" customFormat="false" ht="15.75" hidden="false" customHeight="false" outlineLevel="0" collapsed="false">
      <c r="D11922" s="240" t="n">
        <v>11922</v>
      </c>
    </row>
    <row r="11923" customFormat="false" ht="15.75" hidden="false" customHeight="false" outlineLevel="0" collapsed="false">
      <c r="D11923" s="240" t="n">
        <v>11923</v>
      </c>
    </row>
    <row r="11924" customFormat="false" ht="15.75" hidden="false" customHeight="false" outlineLevel="0" collapsed="false">
      <c r="D11924" s="240" t="n">
        <v>11924</v>
      </c>
    </row>
    <row r="11925" customFormat="false" ht="15.75" hidden="false" customHeight="false" outlineLevel="0" collapsed="false">
      <c r="D11925" s="240" t="n">
        <v>11925</v>
      </c>
    </row>
    <row r="11926" customFormat="false" ht="15.75" hidden="false" customHeight="false" outlineLevel="0" collapsed="false">
      <c r="D11926" s="240" t="n">
        <v>11926</v>
      </c>
    </row>
    <row r="11927" customFormat="false" ht="15.75" hidden="false" customHeight="false" outlineLevel="0" collapsed="false">
      <c r="D11927" s="240" t="n">
        <v>11927</v>
      </c>
    </row>
    <row r="11928" customFormat="false" ht="15.75" hidden="false" customHeight="false" outlineLevel="0" collapsed="false">
      <c r="D11928" s="240" t="n">
        <v>11928</v>
      </c>
    </row>
    <row r="11929" customFormat="false" ht="15.75" hidden="false" customHeight="false" outlineLevel="0" collapsed="false">
      <c r="D11929" s="240" t="n">
        <v>11929</v>
      </c>
    </row>
    <row r="11930" customFormat="false" ht="15.75" hidden="false" customHeight="false" outlineLevel="0" collapsed="false">
      <c r="D11930" s="240" t="n">
        <v>11930</v>
      </c>
    </row>
    <row r="11931" customFormat="false" ht="15.75" hidden="false" customHeight="false" outlineLevel="0" collapsed="false">
      <c r="D11931" s="240" t="n">
        <v>11931</v>
      </c>
    </row>
    <row r="11932" customFormat="false" ht="15.75" hidden="false" customHeight="false" outlineLevel="0" collapsed="false">
      <c r="D11932" s="240" t="n">
        <v>11932</v>
      </c>
    </row>
    <row r="11933" customFormat="false" ht="15.75" hidden="false" customHeight="false" outlineLevel="0" collapsed="false">
      <c r="D11933" s="240" t="n">
        <v>11933</v>
      </c>
    </row>
    <row r="11934" customFormat="false" ht="15.75" hidden="false" customHeight="false" outlineLevel="0" collapsed="false">
      <c r="D11934" s="240" t="n">
        <v>11934</v>
      </c>
    </row>
    <row r="11935" customFormat="false" ht="15.75" hidden="false" customHeight="false" outlineLevel="0" collapsed="false">
      <c r="D11935" s="240" t="n">
        <v>11935</v>
      </c>
    </row>
    <row r="11936" customFormat="false" ht="15.75" hidden="false" customHeight="false" outlineLevel="0" collapsed="false">
      <c r="D11936" s="240" t="n">
        <v>11936</v>
      </c>
    </row>
    <row r="11937" customFormat="false" ht="15.75" hidden="false" customHeight="false" outlineLevel="0" collapsed="false">
      <c r="D11937" s="240" t="n">
        <v>11937</v>
      </c>
    </row>
    <row r="11938" customFormat="false" ht="15.75" hidden="false" customHeight="false" outlineLevel="0" collapsed="false">
      <c r="D11938" s="240" t="n">
        <v>11938</v>
      </c>
    </row>
    <row r="11939" customFormat="false" ht="15.75" hidden="false" customHeight="false" outlineLevel="0" collapsed="false">
      <c r="D11939" s="240" t="n">
        <v>11939</v>
      </c>
    </row>
    <row r="11940" customFormat="false" ht="15.75" hidden="false" customHeight="false" outlineLevel="0" collapsed="false">
      <c r="D11940" s="240" t="n">
        <v>11940</v>
      </c>
    </row>
    <row r="11941" customFormat="false" ht="15.75" hidden="false" customHeight="false" outlineLevel="0" collapsed="false">
      <c r="D11941" s="240" t="n">
        <v>11941</v>
      </c>
    </row>
    <row r="11942" customFormat="false" ht="15.75" hidden="false" customHeight="false" outlineLevel="0" collapsed="false">
      <c r="D11942" s="240" t="n">
        <v>11942</v>
      </c>
    </row>
    <row r="11943" customFormat="false" ht="15.75" hidden="false" customHeight="false" outlineLevel="0" collapsed="false">
      <c r="D11943" s="240" t="n">
        <v>11943</v>
      </c>
    </row>
    <row r="11944" customFormat="false" ht="15.75" hidden="false" customHeight="false" outlineLevel="0" collapsed="false">
      <c r="D11944" s="240" t="n">
        <v>11944</v>
      </c>
    </row>
    <row r="11945" customFormat="false" ht="15.75" hidden="false" customHeight="false" outlineLevel="0" collapsed="false">
      <c r="D11945" s="240" t="n">
        <v>11945</v>
      </c>
    </row>
    <row r="11946" customFormat="false" ht="15.75" hidden="false" customHeight="false" outlineLevel="0" collapsed="false">
      <c r="D11946" s="240" t="n">
        <v>11946</v>
      </c>
    </row>
    <row r="11947" customFormat="false" ht="15.75" hidden="false" customHeight="false" outlineLevel="0" collapsed="false">
      <c r="D11947" s="240" t="n">
        <v>11947</v>
      </c>
    </row>
    <row r="11948" customFormat="false" ht="15.75" hidden="false" customHeight="false" outlineLevel="0" collapsed="false">
      <c r="D11948" s="240" t="n">
        <v>11948</v>
      </c>
    </row>
    <row r="11949" customFormat="false" ht="15.75" hidden="false" customHeight="false" outlineLevel="0" collapsed="false">
      <c r="D11949" s="240" t="n">
        <v>11949</v>
      </c>
    </row>
    <row r="11950" customFormat="false" ht="15.75" hidden="false" customHeight="false" outlineLevel="0" collapsed="false">
      <c r="D11950" s="240" t="n">
        <v>11950</v>
      </c>
    </row>
    <row r="11951" customFormat="false" ht="15.75" hidden="false" customHeight="false" outlineLevel="0" collapsed="false">
      <c r="D11951" s="240" t="n">
        <v>11951</v>
      </c>
    </row>
    <row r="11952" customFormat="false" ht="15.75" hidden="false" customHeight="false" outlineLevel="0" collapsed="false">
      <c r="D11952" s="240" t="n">
        <v>11952</v>
      </c>
    </row>
    <row r="11953" customFormat="false" ht="15.75" hidden="false" customHeight="false" outlineLevel="0" collapsed="false">
      <c r="D11953" s="240" t="n">
        <v>11953</v>
      </c>
    </row>
    <row r="11954" customFormat="false" ht="15.75" hidden="false" customHeight="false" outlineLevel="0" collapsed="false">
      <c r="D11954" s="240" t="n">
        <v>11954</v>
      </c>
    </row>
    <row r="11955" customFormat="false" ht="15.75" hidden="false" customHeight="false" outlineLevel="0" collapsed="false">
      <c r="D11955" s="240" t="n">
        <v>11955</v>
      </c>
    </row>
    <row r="11956" customFormat="false" ht="15.75" hidden="false" customHeight="false" outlineLevel="0" collapsed="false">
      <c r="D11956" s="240" t="n">
        <v>11956</v>
      </c>
    </row>
    <row r="11957" customFormat="false" ht="15.75" hidden="false" customHeight="false" outlineLevel="0" collapsed="false">
      <c r="D11957" s="240" t="n">
        <v>11957</v>
      </c>
    </row>
    <row r="11958" customFormat="false" ht="15.75" hidden="false" customHeight="false" outlineLevel="0" collapsed="false">
      <c r="D11958" s="240" t="n">
        <v>11958</v>
      </c>
    </row>
    <row r="11959" customFormat="false" ht="15.75" hidden="false" customHeight="false" outlineLevel="0" collapsed="false">
      <c r="D11959" s="240" t="n">
        <v>11959</v>
      </c>
    </row>
    <row r="11960" customFormat="false" ht="15.75" hidden="false" customHeight="false" outlineLevel="0" collapsed="false">
      <c r="D11960" s="240" t="n">
        <v>11960</v>
      </c>
    </row>
    <row r="11961" customFormat="false" ht="15.75" hidden="false" customHeight="false" outlineLevel="0" collapsed="false">
      <c r="D11961" s="240" t="n">
        <v>11961</v>
      </c>
    </row>
    <row r="11962" customFormat="false" ht="15.75" hidden="false" customHeight="false" outlineLevel="0" collapsed="false">
      <c r="D11962" s="240" t="n">
        <v>11962</v>
      </c>
    </row>
    <row r="11963" customFormat="false" ht="15.75" hidden="false" customHeight="false" outlineLevel="0" collapsed="false">
      <c r="D11963" s="240" t="n">
        <v>11963</v>
      </c>
    </row>
    <row r="11964" customFormat="false" ht="15.75" hidden="false" customHeight="false" outlineLevel="0" collapsed="false">
      <c r="D11964" s="240" t="n">
        <v>11964</v>
      </c>
    </row>
    <row r="11965" customFormat="false" ht="15.75" hidden="false" customHeight="false" outlineLevel="0" collapsed="false">
      <c r="D11965" s="240" t="n">
        <v>11965</v>
      </c>
    </row>
    <row r="11966" customFormat="false" ht="15.75" hidden="false" customHeight="false" outlineLevel="0" collapsed="false">
      <c r="D11966" s="240" t="n">
        <v>11966</v>
      </c>
    </row>
    <row r="11967" customFormat="false" ht="15.75" hidden="false" customHeight="false" outlineLevel="0" collapsed="false">
      <c r="D11967" s="240" t="n">
        <v>11967</v>
      </c>
    </row>
    <row r="11968" customFormat="false" ht="15.75" hidden="false" customHeight="false" outlineLevel="0" collapsed="false">
      <c r="D11968" s="240" t="n">
        <v>11968</v>
      </c>
    </row>
    <row r="11969" customFormat="false" ht="15.75" hidden="false" customHeight="false" outlineLevel="0" collapsed="false">
      <c r="D11969" s="240" t="n">
        <v>11969</v>
      </c>
    </row>
    <row r="11970" customFormat="false" ht="15.75" hidden="false" customHeight="false" outlineLevel="0" collapsed="false">
      <c r="D11970" s="240" t="n">
        <v>11970</v>
      </c>
    </row>
    <row r="11971" customFormat="false" ht="15.75" hidden="false" customHeight="false" outlineLevel="0" collapsed="false">
      <c r="D11971" s="240" t="n">
        <v>11971</v>
      </c>
    </row>
    <row r="11972" customFormat="false" ht="15.75" hidden="false" customHeight="false" outlineLevel="0" collapsed="false">
      <c r="D11972" s="240" t="n">
        <v>11972</v>
      </c>
    </row>
    <row r="11973" customFormat="false" ht="15.75" hidden="false" customHeight="false" outlineLevel="0" collapsed="false">
      <c r="D11973" s="240" t="n">
        <v>11973</v>
      </c>
    </row>
    <row r="11974" customFormat="false" ht="15.75" hidden="false" customHeight="false" outlineLevel="0" collapsed="false">
      <c r="D11974" s="240" t="n">
        <v>11974</v>
      </c>
    </row>
    <row r="11975" customFormat="false" ht="15.75" hidden="false" customHeight="false" outlineLevel="0" collapsed="false">
      <c r="D11975" s="240" t="n">
        <v>11975</v>
      </c>
    </row>
    <row r="11976" customFormat="false" ht="15.75" hidden="false" customHeight="false" outlineLevel="0" collapsed="false">
      <c r="D11976" s="240" t="n">
        <v>11976</v>
      </c>
    </row>
    <row r="11977" customFormat="false" ht="15.75" hidden="false" customHeight="false" outlineLevel="0" collapsed="false">
      <c r="D11977" s="240" t="n">
        <v>11977</v>
      </c>
    </row>
    <row r="11978" customFormat="false" ht="15.75" hidden="false" customHeight="false" outlineLevel="0" collapsed="false">
      <c r="D11978" s="240" t="n">
        <v>11978</v>
      </c>
    </row>
    <row r="11979" customFormat="false" ht="15.75" hidden="false" customHeight="false" outlineLevel="0" collapsed="false">
      <c r="D11979" s="240" t="n">
        <v>11979</v>
      </c>
    </row>
    <row r="11980" customFormat="false" ht="15.75" hidden="false" customHeight="false" outlineLevel="0" collapsed="false">
      <c r="D11980" s="240" t="n">
        <v>11980</v>
      </c>
    </row>
    <row r="11981" customFormat="false" ht="15.75" hidden="false" customHeight="false" outlineLevel="0" collapsed="false">
      <c r="D11981" s="240" t="n">
        <v>11981</v>
      </c>
    </row>
    <row r="11982" customFormat="false" ht="15.75" hidden="false" customHeight="false" outlineLevel="0" collapsed="false">
      <c r="D11982" s="240" t="n">
        <v>11982</v>
      </c>
    </row>
    <row r="11983" customFormat="false" ht="15.75" hidden="false" customHeight="false" outlineLevel="0" collapsed="false">
      <c r="D11983" s="240" t="n">
        <v>11983</v>
      </c>
    </row>
    <row r="11984" customFormat="false" ht="15.75" hidden="false" customHeight="false" outlineLevel="0" collapsed="false">
      <c r="D11984" s="240" t="n">
        <v>11984</v>
      </c>
    </row>
    <row r="11985" customFormat="false" ht="15.75" hidden="false" customHeight="false" outlineLevel="0" collapsed="false">
      <c r="D11985" s="240" t="n">
        <v>11985</v>
      </c>
    </row>
    <row r="11986" customFormat="false" ht="15.75" hidden="false" customHeight="false" outlineLevel="0" collapsed="false">
      <c r="D11986" s="240" t="n">
        <v>11986</v>
      </c>
    </row>
    <row r="11987" customFormat="false" ht="15.75" hidden="false" customHeight="false" outlineLevel="0" collapsed="false">
      <c r="D11987" s="240" t="n">
        <v>11987</v>
      </c>
    </row>
    <row r="11988" customFormat="false" ht="15.75" hidden="false" customHeight="false" outlineLevel="0" collapsed="false">
      <c r="D11988" s="240" t="n">
        <v>11988</v>
      </c>
    </row>
    <row r="11989" customFormat="false" ht="15.75" hidden="false" customHeight="false" outlineLevel="0" collapsed="false">
      <c r="D11989" s="240" t="n">
        <v>11989</v>
      </c>
    </row>
    <row r="11990" customFormat="false" ht="15.75" hidden="false" customHeight="false" outlineLevel="0" collapsed="false">
      <c r="D11990" s="240" t="n">
        <v>11990</v>
      </c>
    </row>
    <row r="11991" customFormat="false" ht="15.75" hidden="false" customHeight="false" outlineLevel="0" collapsed="false">
      <c r="D11991" s="240" t="n">
        <v>11991</v>
      </c>
    </row>
    <row r="11992" customFormat="false" ht="15.75" hidden="false" customHeight="false" outlineLevel="0" collapsed="false">
      <c r="D11992" s="240" t="n">
        <v>11992</v>
      </c>
    </row>
    <row r="11993" customFormat="false" ht="15.75" hidden="false" customHeight="false" outlineLevel="0" collapsed="false">
      <c r="D11993" s="240" t="n">
        <v>11993</v>
      </c>
    </row>
    <row r="11994" customFormat="false" ht="15.75" hidden="false" customHeight="false" outlineLevel="0" collapsed="false">
      <c r="D11994" s="240" t="n">
        <v>11994</v>
      </c>
    </row>
    <row r="11995" customFormat="false" ht="15.75" hidden="false" customHeight="false" outlineLevel="0" collapsed="false">
      <c r="D11995" s="240" t="n">
        <v>11995</v>
      </c>
    </row>
    <row r="11996" customFormat="false" ht="15.75" hidden="false" customHeight="false" outlineLevel="0" collapsed="false">
      <c r="D11996" s="240" t="n">
        <v>11996</v>
      </c>
    </row>
    <row r="11997" customFormat="false" ht="15.75" hidden="false" customHeight="false" outlineLevel="0" collapsed="false">
      <c r="D11997" s="240" t="n">
        <v>11997</v>
      </c>
    </row>
    <row r="11998" customFormat="false" ht="15.75" hidden="false" customHeight="false" outlineLevel="0" collapsed="false">
      <c r="D11998" s="240" t="n">
        <v>11998</v>
      </c>
    </row>
    <row r="11999" customFormat="false" ht="15.75" hidden="false" customHeight="false" outlineLevel="0" collapsed="false">
      <c r="D11999" s="240" t="n">
        <v>11999</v>
      </c>
    </row>
    <row r="12000" customFormat="false" ht="15.75" hidden="false" customHeight="false" outlineLevel="0" collapsed="false">
      <c r="D12000" s="240" t="n">
        <v>12000</v>
      </c>
    </row>
    <row r="12001" customFormat="false" ht="15.75" hidden="false" customHeight="false" outlineLevel="0" collapsed="false">
      <c r="D12001" s="240" t="n">
        <v>12001</v>
      </c>
    </row>
    <row r="12002" customFormat="false" ht="15.75" hidden="false" customHeight="false" outlineLevel="0" collapsed="false">
      <c r="D12002" s="240" t="n">
        <v>12002</v>
      </c>
    </row>
    <row r="12003" customFormat="false" ht="15.75" hidden="false" customHeight="false" outlineLevel="0" collapsed="false">
      <c r="D12003" s="240" t="n">
        <v>12003</v>
      </c>
    </row>
    <row r="12004" customFormat="false" ht="15.75" hidden="false" customHeight="false" outlineLevel="0" collapsed="false">
      <c r="D12004" s="240" t="n">
        <v>12004</v>
      </c>
    </row>
    <row r="12005" customFormat="false" ht="15.75" hidden="false" customHeight="false" outlineLevel="0" collapsed="false">
      <c r="D12005" s="240" t="n">
        <v>12005</v>
      </c>
    </row>
    <row r="12006" customFormat="false" ht="15.75" hidden="false" customHeight="false" outlineLevel="0" collapsed="false">
      <c r="D12006" s="240" t="n">
        <v>12006</v>
      </c>
    </row>
    <row r="12007" customFormat="false" ht="15.75" hidden="false" customHeight="false" outlineLevel="0" collapsed="false">
      <c r="D12007" s="240" t="n">
        <v>12007</v>
      </c>
    </row>
    <row r="12008" customFormat="false" ht="15.75" hidden="false" customHeight="false" outlineLevel="0" collapsed="false">
      <c r="D12008" s="240" t="n">
        <v>12008</v>
      </c>
    </row>
    <row r="12009" customFormat="false" ht="15.75" hidden="false" customHeight="false" outlineLevel="0" collapsed="false">
      <c r="D12009" s="240" t="n">
        <v>12009</v>
      </c>
    </row>
    <row r="12010" customFormat="false" ht="15.75" hidden="false" customHeight="false" outlineLevel="0" collapsed="false">
      <c r="D12010" s="240" t="n">
        <v>12010</v>
      </c>
    </row>
    <row r="12011" customFormat="false" ht="15.75" hidden="false" customHeight="false" outlineLevel="0" collapsed="false">
      <c r="D12011" s="240" t="n">
        <v>12011</v>
      </c>
    </row>
    <row r="12012" customFormat="false" ht="15.75" hidden="false" customHeight="false" outlineLevel="0" collapsed="false">
      <c r="D12012" s="240" t="n">
        <v>12012</v>
      </c>
    </row>
    <row r="12013" customFormat="false" ht="15.75" hidden="false" customHeight="false" outlineLevel="0" collapsed="false">
      <c r="D12013" s="240" t="n">
        <v>12013</v>
      </c>
    </row>
    <row r="12014" customFormat="false" ht="15.75" hidden="false" customHeight="false" outlineLevel="0" collapsed="false">
      <c r="D12014" s="240" t="n">
        <v>12014</v>
      </c>
    </row>
    <row r="12015" customFormat="false" ht="15.75" hidden="false" customHeight="false" outlineLevel="0" collapsed="false">
      <c r="D12015" s="240" t="n">
        <v>12015</v>
      </c>
    </row>
    <row r="12016" customFormat="false" ht="15.75" hidden="false" customHeight="false" outlineLevel="0" collapsed="false">
      <c r="D12016" s="240" t="n">
        <v>12016</v>
      </c>
    </row>
    <row r="12017" customFormat="false" ht="15.75" hidden="false" customHeight="false" outlineLevel="0" collapsed="false">
      <c r="D12017" s="240" t="n">
        <v>12017</v>
      </c>
    </row>
    <row r="12018" customFormat="false" ht="15.75" hidden="false" customHeight="false" outlineLevel="0" collapsed="false">
      <c r="D12018" s="240" t="n">
        <v>12018</v>
      </c>
    </row>
    <row r="12019" customFormat="false" ht="15.75" hidden="false" customHeight="false" outlineLevel="0" collapsed="false">
      <c r="D12019" s="240" t="n">
        <v>12019</v>
      </c>
    </row>
    <row r="12020" customFormat="false" ht="15.75" hidden="false" customHeight="false" outlineLevel="0" collapsed="false">
      <c r="D12020" s="240" t="n">
        <v>12020</v>
      </c>
    </row>
    <row r="12021" customFormat="false" ht="15.75" hidden="false" customHeight="false" outlineLevel="0" collapsed="false">
      <c r="D12021" s="240" t="n">
        <v>12021</v>
      </c>
    </row>
    <row r="12022" customFormat="false" ht="15.75" hidden="false" customHeight="false" outlineLevel="0" collapsed="false">
      <c r="D12022" s="240" t="n">
        <v>12022</v>
      </c>
    </row>
    <row r="12023" customFormat="false" ht="15.75" hidden="false" customHeight="false" outlineLevel="0" collapsed="false">
      <c r="D12023" s="240" t="n">
        <v>12023</v>
      </c>
    </row>
    <row r="12024" customFormat="false" ht="15.75" hidden="false" customHeight="false" outlineLevel="0" collapsed="false">
      <c r="D12024" s="240" t="n">
        <v>12024</v>
      </c>
    </row>
    <row r="12025" customFormat="false" ht="15.75" hidden="false" customHeight="false" outlineLevel="0" collapsed="false">
      <c r="D12025" s="240" t="n">
        <v>12025</v>
      </c>
    </row>
    <row r="12026" customFormat="false" ht="15.75" hidden="false" customHeight="false" outlineLevel="0" collapsed="false">
      <c r="D12026" s="240" t="n">
        <v>12026</v>
      </c>
    </row>
    <row r="12027" customFormat="false" ht="15.75" hidden="false" customHeight="false" outlineLevel="0" collapsed="false">
      <c r="D12027" s="240" t="n">
        <v>12027</v>
      </c>
    </row>
    <row r="12028" customFormat="false" ht="15.75" hidden="false" customHeight="false" outlineLevel="0" collapsed="false">
      <c r="D12028" s="240" t="n">
        <v>12028</v>
      </c>
    </row>
    <row r="12029" customFormat="false" ht="15.75" hidden="false" customHeight="false" outlineLevel="0" collapsed="false">
      <c r="D12029" s="240" t="n">
        <v>12029</v>
      </c>
    </row>
    <row r="12030" customFormat="false" ht="15.75" hidden="false" customHeight="false" outlineLevel="0" collapsed="false">
      <c r="D12030" s="240" t="n">
        <v>12030</v>
      </c>
    </row>
    <row r="12031" customFormat="false" ht="15.75" hidden="false" customHeight="false" outlineLevel="0" collapsed="false">
      <c r="D12031" s="240" t="n">
        <v>12031</v>
      </c>
    </row>
    <row r="12032" customFormat="false" ht="15.75" hidden="false" customHeight="false" outlineLevel="0" collapsed="false">
      <c r="D12032" s="240" t="n">
        <v>12032</v>
      </c>
    </row>
    <row r="12033" customFormat="false" ht="15.75" hidden="false" customHeight="false" outlineLevel="0" collapsed="false">
      <c r="D12033" s="240" t="n">
        <v>12033</v>
      </c>
    </row>
    <row r="12034" customFormat="false" ht="15.75" hidden="false" customHeight="false" outlineLevel="0" collapsed="false">
      <c r="D12034" s="240" t="n">
        <v>12034</v>
      </c>
    </row>
    <row r="12035" customFormat="false" ht="15.75" hidden="false" customHeight="false" outlineLevel="0" collapsed="false">
      <c r="D12035" s="240" t="n">
        <v>12035</v>
      </c>
    </row>
    <row r="12036" customFormat="false" ht="15.75" hidden="false" customHeight="false" outlineLevel="0" collapsed="false">
      <c r="D12036" s="240" t="n">
        <v>12036</v>
      </c>
    </row>
    <row r="12037" customFormat="false" ht="15.75" hidden="false" customHeight="false" outlineLevel="0" collapsed="false">
      <c r="D12037" s="240" t="n">
        <v>12037</v>
      </c>
    </row>
    <row r="12038" customFormat="false" ht="15.75" hidden="false" customHeight="false" outlineLevel="0" collapsed="false">
      <c r="D12038" s="240" t="n">
        <v>12038</v>
      </c>
    </row>
    <row r="12039" customFormat="false" ht="15.75" hidden="false" customHeight="false" outlineLevel="0" collapsed="false">
      <c r="D12039" s="240" t="n">
        <v>12039</v>
      </c>
    </row>
    <row r="12040" customFormat="false" ht="15.75" hidden="false" customHeight="false" outlineLevel="0" collapsed="false">
      <c r="D12040" s="240" t="n">
        <v>12040</v>
      </c>
    </row>
    <row r="12041" customFormat="false" ht="15.75" hidden="false" customHeight="false" outlineLevel="0" collapsed="false">
      <c r="D12041" s="240" t="n">
        <v>12041</v>
      </c>
    </row>
    <row r="12042" customFormat="false" ht="15.75" hidden="false" customHeight="false" outlineLevel="0" collapsed="false">
      <c r="D12042" s="240" t="n">
        <v>12042</v>
      </c>
    </row>
    <row r="12043" customFormat="false" ht="15.75" hidden="false" customHeight="false" outlineLevel="0" collapsed="false">
      <c r="D12043" s="240" t="n">
        <v>12043</v>
      </c>
    </row>
    <row r="12044" customFormat="false" ht="15.75" hidden="false" customHeight="false" outlineLevel="0" collapsed="false">
      <c r="D12044" s="240" t="n">
        <v>12044</v>
      </c>
    </row>
    <row r="12045" customFormat="false" ht="15.75" hidden="false" customHeight="false" outlineLevel="0" collapsed="false">
      <c r="D12045" s="240" t="n">
        <v>12045</v>
      </c>
    </row>
    <row r="12046" customFormat="false" ht="15.75" hidden="false" customHeight="false" outlineLevel="0" collapsed="false">
      <c r="D12046" s="240" t="n">
        <v>12046</v>
      </c>
    </row>
    <row r="12047" customFormat="false" ht="15.75" hidden="false" customHeight="false" outlineLevel="0" collapsed="false">
      <c r="D12047" s="240" t="n">
        <v>12047</v>
      </c>
    </row>
    <row r="12048" customFormat="false" ht="15.75" hidden="false" customHeight="false" outlineLevel="0" collapsed="false">
      <c r="D12048" s="240" t="n">
        <v>12048</v>
      </c>
    </row>
    <row r="12049" customFormat="false" ht="15.75" hidden="false" customHeight="false" outlineLevel="0" collapsed="false">
      <c r="D12049" s="240" t="n">
        <v>12049</v>
      </c>
    </row>
    <row r="12050" customFormat="false" ht="15.75" hidden="false" customHeight="false" outlineLevel="0" collapsed="false">
      <c r="D12050" s="240" t="n">
        <v>12050</v>
      </c>
    </row>
    <row r="12051" customFormat="false" ht="15.75" hidden="false" customHeight="false" outlineLevel="0" collapsed="false">
      <c r="D12051" s="240" t="n">
        <v>12051</v>
      </c>
    </row>
    <row r="12052" customFormat="false" ht="15.75" hidden="false" customHeight="false" outlineLevel="0" collapsed="false">
      <c r="D12052" s="240" t="n">
        <v>12052</v>
      </c>
    </row>
    <row r="12053" customFormat="false" ht="15.75" hidden="false" customHeight="false" outlineLevel="0" collapsed="false">
      <c r="D12053" s="240" t="n">
        <v>12053</v>
      </c>
    </row>
    <row r="12054" customFormat="false" ht="15.75" hidden="false" customHeight="false" outlineLevel="0" collapsed="false">
      <c r="D12054" s="240" t="n">
        <v>12054</v>
      </c>
    </row>
    <row r="12055" customFormat="false" ht="15.75" hidden="false" customHeight="false" outlineLevel="0" collapsed="false">
      <c r="D12055" s="240" t="n">
        <v>12055</v>
      </c>
    </row>
    <row r="12056" customFormat="false" ht="15.75" hidden="false" customHeight="false" outlineLevel="0" collapsed="false">
      <c r="D12056" s="240" t="n">
        <v>12056</v>
      </c>
    </row>
    <row r="12057" customFormat="false" ht="15.75" hidden="false" customHeight="false" outlineLevel="0" collapsed="false">
      <c r="D12057" s="240" t="n">
        <v>12057</v>
      </c>
    </row>
    <row r="12058" customFormat="false" ht="15.75" hidden="false" customHeight="false" outlineLevel="0" collapsed="false">
      <c r="D12058" s="240" t="n">
        <v>12058</v>
      </c>
    </row>
    <row r="12059" customFormat="false" ht="15.75" hidden="false" customHeight="false" outlineLevel="0" collapsed="false">
      <c r="D12059" s="240" t="n">
        <v>12059</v>
      </c>
    </row>
    <row r="12060" customFormat="false" ht="15.75" hidden="false" customHeight="false" outlineLevel="0" collapsed="false">
      <c r="D12060" s="240" t="n">
        <v>12060</v>
      </c>
    </row>
    <row r="12061" customFormat="false" ht="15.75" hidden="false" customHeight="false" outlineLevel="0" collapsed="false">
      <c r="D12061" s="240" t="n">
        <v>12061</v>
      </c>
    </row>
    <row r="12062" customFormat="false" ht="15.75" hidden="false" customHeight="false" outlineLevel="0" collapsed="false">
      <c r="D12062" s="240" t="n">
        <v>12062</v>
      </c>
    </row>
    <row r="12063" customFormat="false" ht="15.75" hidden="false" customHeight="false" outlineLevel="0" collapsed="false">
      <c r="D12063" s="240" t="n">
        <v>12063</v>
      </c>
    </row>
    <row r="12064" customFormat="false" ht="15.75" hidden="false" customHeight="false" outlineLevel="0" collapsed="false">
      <c r="D12064" s="240" t="n">
        <v>12064</v>
      </c>
    </row>
    <row r="12065" customFormat="false" ht="15.75" hidden="false" customHeight="false" outlineLevel="0" collapsed="false">
      <c r="D12065" s="240" t="n">
        <v>12065</v>
      </c>
    </row>
    <row r="12066" customFormat="false" ht="15.75" hidden="false" customHeight="false" outlineLevel="0" collapsed="false">
      <c r="D12066" s="240" t="n">
        <v>12066</v>
      </c>
    </row>
    <row r="12067" customFormat="false" ht="15.75" hidden="false" customHeight="false" outlineLevel="0" collapsed="false">
      <c r="D12067" s="240" t="n">
        <v>12067</v>
      </c>
    </row>
    <row r="12068" customFormat="false" ht="15.75" hidden="false" customHeight="false" outlineLevel="0" collapsed="false">
      <c r="D12068" s="240" t="n">
        <v>12068</v>
      </c>
    </row>
    <row r="12069" customFormat="false" ht="15.75" hidden="false" customHeight="false" outlineLevel="0" collapsed="false">
      <c r="D12069" s="240" t="n">
        <v>12069</v>
      </c>
    </row>
    <row r="12070" customFormat="false" ht="15.75" hidden="false" customHeight="false" outlineLevel="0" collapsed="false">
      <c r="D12070" s="240" t="n">
        <v>12070</v>
      </c>
    </row>
    <row r="12071" customFormat="false" ht="15.75" hidden="false" customHeight="false" outlineLevel="0" collapsed="false">
      <c r="D12071" s="240" t="n">
        <v>12071</v>
      </c>
    </row>
    <row r="12072" customFormat="false" ht="15.75" hidden="false" customHeight="false" outlineLevel="0" collapsed="false">
      <c r="D12072" s="240" t="n">
        <v>12072</v>
      </c>
    </row>
    <row r="12073" customFormat="false" ht="15.75" hidden="false" customHeight="false" outlineLevel="0" collapsed="false">
      <c r="D12073" s="240" t="n">
        <v>12073</v>
      </c>
    </row>
    <row r="12074" customFormat="false" ht="15.75" hidden="false" customHeight="false" outlineLevel="0" collapsed="false">
      <c r="D12074" s="240" t="n">
        <v>12074</v>
      </c>
    </row>
    <row r="12075" customFormat="false" ht="15.75" hidden="false" customHeight="false" outlineLevel="0" collapsed="false">
      <c r="D12075" s="240" t="n">
        <v>12075</v>
      </c>
    </row>
    <row r="12076" customFormat="false" ht="15.75" hidden="false" customHeight="false" outlineLevel="0" collapsed="false">
      <c r="D12076" s="240" t="n">
        <v>12076</v>
      </c>
    </row>
    <row r="12077" customFormat="false" ht="15.75" hidden="false" customHeight="false" outlineLevel="0" collapsed="false">
      <c r="D12077" s="240" t="n">
        <v>12077</v>
      </c>
    </row>
    <row r="12078" customFormat="false" ht="15.75" hidden="false" customHeight="false" outlineLevel="0" collapsed="false">
      <c r="D12078" s="240" t="n">
        <v>12078</v>
      </c>
    </row>
    <row r="12079" customFormat="false" ht="15.75" hidden="false" customHeight="false" outlineLevel="0" collapsed="false">
      <c r="D12079" s="240" t="n">
        <v>12079</v>
      </c>
    </row>
    <row r="12080" customFormat="false" ht="15.75" hidden="false" customHeight="false" outlineLevel="0" collapsed="false">
      <c r="D12080" s="240" t="n">
        <v>12080</v>
      </c>
    </row>
    <row r="12081" customFormat="false" ht="15.75" hidden="false" customHeight="false" outlineLevel="0" collapsed="false">
      <c r="D12081" s="240" t="n">
        <v>12081</v>
      </c>
    </row>
    <row r="12082" customFormat="false" ht="15.75" hidden="false" customHeight="false" outlineLevel="0" collapsed="false">
      <c r="D12082" s="240" t="n">
        <v>12082</v>
      </c>
    </row>
    <row r="12083" customFormat="false" ht="15.75" hidden="false" customHeight="false" outlineLevel="0" collapsed="false">
      <c r="D12083" s="240" t="n">
        <v>12083</v>
      </c>
    </row>
    <row r="12084" customFormat="false" ht="15.75" hidden="false" customHeight="false" outlineLevel="0" collapsed="false">
      <c r="D12084" s="240" t="n">
        <v>12084</v>
      </c>
    </row>
    <row r="12085" customFormat="false" ht="15.75" hidden="false" customHeight="false" outlineLevel="0" collapsed="false">
      <c r="D12085" s="240" t="n">
        <v>12085</v>
      </c>
    </row>
    <row r="12086" customFormat="false" ht="15.75" hidden="false" customHeight="false" outlineLevel="0" collapsed="false">
      <c r="D12086" s="240" t="n">
        <v>12086</v>
      </c>
    </row>
    <row r="12087" customFormat="false" ht="15.75" hidden="false" customHeight="false" outlineLevel="0" collapsed="false">
      <c r="D12087" s="240" t="n">
        <v>12087</v>
      </c>
    </row>
    <row r="12088" customFormat="false" ht="15.75" hidden="false" customHeight="false" outlineLevel="0" collapsed="false">
      <c r="D12088" s="240" t="n">
        <v>12088</v>
      </c>
    </row>
    <row r="12089" customFormat="false" ht="15.75" hidden="false" customHeight="false" outlineLevel="0" collapsed="false">
      <c r="D12089" s="240" t="n">
        <v>12089</v>
      </c>
    </row>
    <row r="12090" customFormat="false" ht="15.75" hidden="false" customHeight="false" outlineLevel="0" collapsed="false">
      <c r="D12090" s="240" t="n">
        <v>12090</v>
      </c>
    </row>
    <row r="12091" customFormat="false" ht="15.75" hidden="false" customHeight="false" outlineLevel="0" collapsed="false">
      <c r="D12091" s="240" t="n">
        <v>12091</v>
      </c>
    </row>
    <row r="12092" customFormat="false" ht="15.75" hidden="false" customHeight="false" outlineLevel="0" collapsed="false">
      <c r="D12092" s="240" t="n">
        <v>12092</v>
      </c>
    </row>
    <row r="12093" customFormat="false" ht="15.75" hidden="false" customHeight="false" outlineLevel="0" collapsed="false">
      <c r="D12093" s="240" t="n">
        <v>12093</v>
      </c>
    </row>
    <row r="12094" customFormat="false" ht="15.75" hidden="false" customHeight="false" outlineLevel="0" collapsed="false">
      <c r="D12094" s="240" t="n">
        <v>12094</v>
      </c>
    </row>
    <row r="12095" customFormat="false" ht="15.75" hidden="false" customHeight="false" outlineLevel="0" collapsed="false">
      <c r="D12095" s="240" t="n">
        <v>12095</v>
      </c>
    </row>
    <row r="12096" customFormat="false" ht="15.75" hidden="false" customHeight="false" outlineLevel="0" collapsed="false">
      <c r="D12096" s="240" t="n">
        <v>12096</v>
      </c>
    </row>
    <row r="12097" customFormat="false" ht="15.75" hidden="false" customHeight="false" outlineLevel="0" collapsed="false">
      <c r="D12097" s="240" t="n">
        <v>12097</v>
      </c>
    </row>
    <row r="12098" customFormat="false" ht="15.75" hidden="false" customHeight="false" outlineLevel="0" collapsed="false">
      <c r="D12098" s="240" t="n">
        <v>12098</v>
      </c>
    </row>
    <row r="12099" customFormat="false" ht="15.75" hidden="false" customHeight="false" outlineLevel="0" collapsed="false">
      <c r="D12099" s="240" t="n">
        <v>12099</v>
      </c>
    </row>
    <row r="12100" customFormat="false" ht="15.75" hidden="false" customHeight="false" outlineLevel="0" collapsed="false">
      <c r="D12100" s="240" t="n">
        <v>12100</v>
      </c>
    </row>
    <row r="12101" customFormat="false" ht="15.75" hidden="false" customHeight="false" outlineLevel="0" collapsed="false">
      <c r="D12101" s="240" t="n">
        <v>12101</v>
      </c>
    </row>
    <row r="12102" customFormat="false" ht="15.75" hidden="false" customHeight="false" outlineLevel="0" collapsed="false">
      <c r="D12102" s="240" t="n">
        <v>12102</v>
      </c>
    </row>
    <row r="12103" customFormat="false" ht="15.75" hidden="false" customHeight="false" outlineLevel="0" collapsed="false">
      <c r="D12103" s="240" t="n">
        <v>12103</v>
      </c>
    </row>
    <row r="12104" customFormat="false" ht="15.75" hidden="false" customHeight="false" outlineLevel="0" collapsed="false">
      <c r="D12104" s="240" t="n">
        <v>12104</v>
      </c>
    </row>
    <row r="12105" customFormat="false" ht="15.75" hidden="false" customHeight="false" outlineLevel="0" collapsed="false">
      <c r="D12105" s="240" t="n">
        <v>12105</v>
      </c>
    </row>
    <row r="12106" customFormat="false" ht="15.75" hidden="false" customHeight="false" outlineLevel="0" collapsed="false">
      <c r="D12106" s="240" t="n">
        <v>12106</v>
      </c>
    </row>
    <row r="12107" customFormat="false" ht="15.75" hidden="false" customHeight="false" outlineLevel="0" collapsed="false">
      <c r="D12107" s="240" t="n">
        <v>12107</v>
      </c>
    </row>
    <row r="12108" customFormat="false" ht="15.75" hidden="false" customHeight="false" outlineLevel="0" collapsed="false">
      <c r="D12108" s="240" t="n">
        <v>12108</v>
      </c>
    </row>
    <row r="12109" customFormat="false" ht="15.75" hidden="false" customHeight="false" outlineLevel="0" collapsed="false">
      <c r="D12109" s="240" t="n">
        <v>12109</v>
      </c>
    </row>
    <row r="12110" customFormat="false" ht="15.75" hidden="false" customHeight="false" outlineLevel="0" collapsed="false">
      <c r="D12110" s="240" t="n">
        <v>12110</v>
      </c>
    </row>
    <row r="12111" customFormat="false" ht="15.75" hidden="false" customHeight="false" outlineLevel="0" collapsed="false">
      <c r="D12111" s="240" t="n">
        <v>12111</v>
      </c>
    </row>
    <row r="12112" customFormat="false" ht="15.75" hidden="false" customHeight="false" outlineLevel="0" collapsed="false">
      <c r="D12112" s="240" t="n">
        <v>12112</v>
      </c>
    </row>
    <row r="12113" customFormat="false" ht="15.75" hidden="false" customHeight="false" outlineLevel="0" collapsed="false">
      <c r="D12113" s="240" t="n">
        <v>12113</v>
      </c>
    </row>
    <row r="12114" customFormat="false" ht="15.75" hidden="false" customHeight="false" outlineLevel="0" collapsed="false">
      <c r="D12114" s="240" t="n">
        <v>12114</v>
      </c>
    </row>
    <row r="12115" customFormat="false" ht="15.75" hidden="false" customHeight="false" outlineLevel="0" collapsed="false">
      <c r="D12115" s="240" t="n">
        <v>12115</v>
      </c>
    </row>
    <row r="12116" customFormat="false" ht="15.75" hidden="false" customHeight="false" outlineLevel="0" collapsed="false">
      <c r="D12116" s="240" t="n">
        <v>12116</v>
      </c>
    </row>
    <row r="12117" customFormat="false" ht="15.75" hidden="false" customHeight="false" outlineLevel="0" collapsed="false">
      <c r="D12117" s="240" t="n">
        <v>12117</v>
      </c>
    </row>
    <row r="12118" customFormat="false" ht="15.75" hidden="false" customHeight="false" outlineLevel="0" collapsed="false">
      <c r="D12118" s="240" t="n">
        <v>12118</v>
      </c>
    </row>
    <row r="12119" customFormat="false" ht="15.75" hidden="false" customHeight="false" outlineLevel="0" collapsed="false">
      <c r="D12119" s="240" t="n">
        <v>12119</v>
      </c>
    </row>
    <row r="12120" customFormat="false" ht="15.75" hidden="false" customHeight="false" outlineLevel="0" collapsed="false">
      <c r="D12120" s="240" t="n">
        <v>12120</v>
      </c>
    </row>
    <row r="12121" customFormat="false" ht="15.75" hidden="false" customHeight="false" outlineLevel="0" collapsed="false">
      <c r="D12121" s="240" t="n">
        <v>12121</v>
      </c>
    </row>
    <row r="12122" customFormat="false" ht="15.75" hidden="false" customHeight="false" outlineLevel="0" collapsed="false">
      <c r="D12122" s="240" t="n">
        <v>12122</v>
      </c>
    </row>
    <row r="12123" customFormat="false" ht="15.75" hidden="false" customHeight="false" outlineLevel="0" collapsed="false">
      <c r="D12123" s="240" t="n">
        <v>12123</v>
      </c>
    </row>
    <row r="12124" customFormat="false" ht="15.75" hidden="false" customHeight="false" outlineLevel="0" collapsed="false">
      <c r="D12124" s="240" t="n">
        <v>12124</v>
      </c>
    </row>
    <row r="12125" customFormat="false" ht="15.75" hidden="false" customHeight="false" outlineLevel="0" collapsed="false">
      <c r="D12125" s="240" t="n">
        <v>12125</v>
      </c>
    </row>
    <row r="12126" customFormat="false" ht="15.75" hidden="false" customHeight="false" outlineLevel="0" collapsed="false">
      <c r="D12126" s="240" t="n">
        <v>12126</v>
      </c>
    </row>
    <row r="12127" customFormat="false" ht="15.75" hidden="false" customHeight="false" outlineLevel="0" collapsed="false">
      <c r="D12127" s="240" t="n">
        <v>12127</v>
      </c>
    </row>
    <row r="12128" customFormat="false" ht="15.75" hidden="false" customHeight="false" outlineLevel="0" collapsed="false">
      <c r="D12128" s="240" t="n">
        <v>12128</v>
      </c>
    </row>
    <row r="12129" customFormat="false" ht="15.75" hidden="false" customHeight="false" outlineLevel="0" collapsed="false">
      <c r="D12129" s="240" t="n">
        <v>12129</v>
      </c>
    </row>
    <row r="12130" customFormat="false" ht="15.75" hidden="false" customHeight="false" outlineLevel="0" collapsed="false">
      <c r="D12130" s="240" t="n">
        <v>12130</v>
      </c>
    </row>
    <row r="12131" customFormat="false" ht="15.75" hidden="false" customHeight="false" outlineLevel="0" collapsed="false">
      <c r="D12131" s="240" t="n">
        <v>12131</v>
      </c>
    </row>
    <row r="12132" customFormat="false" ht="15.75" hidden="false" customHeight="false" outlineLevel="0" collapsed="false">
      <c r="D12132" s="240" t="n">
        <v>12132</v>
      </c>
    </row>
    <row r="12133" customFormat="false" ht="15.75" hidden="false" customHeight="false" outlineLevel="0" collapsed="false">
      <c r="D12133" s="240" t="n">
        <v>12133</v>
      </c>
    </row>
    <row r="12134" customFormat="false" ht="15.75" hidden="false" customHeight="false" outlineLevel="0" collapsed="false">
      <c r="D12134" s="240" t="n">
        <v>12134</v>
      </c>
    </row>
    <row r="12135" customFormat="false" ht="15.75" hidden="false" customHeight="false" outlineLevel="0" collapsed="false">
      <c r="D12135" s="240" t="n">
        <v>12135</v>
      </c>
    </row>
    <row r="12136" customFormat="false" ht="15.75" hidden="false" customHeight="false" outlineLevel="0" collapsed="false">
      <c r="D12136" s="240" t="n">
        <v>12136</v>
      </c>
    </row>
    <row r="12137" customFormat="false" ht="15.75" hidden="false" customHeight="false" outlineLevel="0" collapsed="false">
      <c r="D12137" s="240" t="n">
        <v>12137</v>
      </c>
    </row>
    <row r="12138" customFormat="false" ht="15.75" hidden="false" customHeight="false" outlineLevel="0" collapsed="false">
      <c r="D12138" s="240" t="n">
        <v>12138</v>
      </c>
    </row>
    <row r="12139" customFormat="false" ht="15.75" hidden="false" customHeight="false" outlineLevel="0" collapsed="false">
      <c r="D12139" s="240" t="n">
        <v>12139</v>
      </c>
    </row>
    <row r="12140" customFormat="false" ht="15.75" hidden="false" customHeight="false" outlineLevel="0" collapsed="false">
      <c r="D12140" s="240" t="n">
        <v>12140</v>
      </c>
    </row>
    <row r="12141" customFormat="false" ht="15.75" hidden="false" customHeight="false" outlineLevel="0" collapsed="false">
      <c r="D12141" s="240" t="n">
        <v>12141</v>
      </c>
    </row>
    <row r="12142" customFormat="false" ht="15.75" hidden="false" customHeight="false" outlineLevel="0" collapsed="false">
      <c r="D12142" s="240" t="n">
        <v>12142</v>
      </c>
    </row>
    <row r="12143" customFormat="false" ht="15.75" hidden="false" customHeight="false" outlineLevel="0" collapsed="false">
      <c r="D12143" s="240" t="n">
        <v>12143</v>
      </c>
    </row>
    <row r="12144" customFormat="false" ht="15.75" hidden="false" customHeight="false" outlineLevel="0" collapsed="false">
      <c r="D12144" s="240" t="n">
        <v>12144</v>
      </c>
    </row>
    <row r="12145" customFormat="false" ht="15.75" hidden="false" customHeight="false" outlineLevel="0" collapsed="false">
      <c r="D12145" s="240" t="n">
        <v>12145</v>
      </c>
    </row>
    <row r="12146" customFormat="false" ht="15.75" hidden="false" customHeight="false" outlineLevel="0" collapsed="false">
      <c r="D12146" s="240" t="n">
        <v>12146</v>
      </c>
    </row>
    <row r="12147" customFormat="false" ht="15.75" hidden="false" customHeight="false" outlineLevel="0" collapsed="false">
      <c r="D12147" s="240" t="n">
        <v>12147</v>
      </c>
    </row>
    <row r="12148" customFormat="false" ht="15.75" hidden="false" customHeight="false" outlineLevel="0" collapsed="false">
      <c r="D12148" s="240" t="n">
        <v>12148</v>
      </c>
    </row>
    <row r="12149" customFormat="false" ht="15.75" hidden="false" customHeight="false" outlineLevel="0" collapsed="false">
      <c r="D12149" s="240" t="n">
        <v>12149</v>
      </c>
    </row>
    <row r="12150" customFormat="false" ht="15.75" hidden="false" customHeight="false" outlineLevel="0" collapsed="false">
      <c r="D12150" s="240" t="n">
        <v>12150</v>
      </c>
    </row>
    <row r="12151" customFormat="false" ht="15.75" hidden="false" customHeight="false" outlineLevel="0" collapsed="false">
      <c r="D12151" s="240" t="n">
        <v>12151</v>
      </c>
    </row>
    <row r="12152" customFormat="false" ht="15.75" hidden="false" customHeight="false" outlineLevel="0" collapsed="false">
      <c r="D12152" s="240" t="n">
        <v>12152</v>
      </c>
    </row>
    <row r="12153" customFormat="false" ht="15.75" hidden="false" customHeight="false" outlineLevel="0" collapsed="false">
      <c r="D12153" s="240" t="n">
        <v>12153</v>
      </c>
    </row>
    <row r="12154" customFormat="false" ht="15.75" hidden="false" customHeight="false" outlineLevel="0" collapsed="false">
      <c r="D12154" s="240" t="n">
        <v>12154</v>
      </c>
    </row>
    <row r="12155" customFormat="false" ht="15.75" hidden="false" customHeight="false" outlineLevel="0" collapsed="false">
      <c r="D12155" s="240" t="n">
        <v>12155</v>
      </c>
    </row>
    <row r="12156" customFormat="false" ht="15.75" hidden="false" customHeight="false" outlineLevel="0" collapsed="false">
      <c r="D12156" s="240" t="n">
        <v>12156</v>
      </c>
    </row>
    <row r="12157" customFormat="false" ht="15.75" hidden="false" customHeight="false" outlineLevel="0" collapsed="false">
      <c r="D12157" s="240" t="n">
        <v>12157</v>
      </c>
    </row>
    <row r="12158" customFormat="false" ht="15.75" hidden="false" customHeight="false" outlineLevel="0" collapsed="false">
      <c r="D12158" s="240" t="n">
        <v>12158</v>
      </c>
    </row>
    <row r="12159" customFormat="false" ht="15.75" hidden="false" customHeight="false" outlineLevel="0" collapsed="false">
      <c r="D12159" s="240" t="n">
        <v>12159</v>
      </c>
    </row>
    <row r="12160" customFormat="false" ht="15.75" hidden="false" customHeight="false" outlineLevel="0" collapsed="false">
      <c r="D12160" s="240" t="n">
        <v>12160</v>
      </c>
    </row>
    <row r="12161" customFormat="false" ht="15.75" hidden="false" customHeight="false" outlineLevel="0" collapsed="false">
      <c r="D12161" s="240" t="n">
        <v>12161</v>
      </c>
    </row>
    <row r="12162" customFormat="false" ht="15.75" hidden="false" customHeight="false" outlineLevel="0" collapsed="false">
      <c r="D12162" s="240" t="n">
        <v>12162</v>
      </c>
    </row>
    <row r="12163" customFormat="false" ht="15.75" hidden="false" customHeight="false" outlineLevel="0" collapsed="false">
      <c r="D12163" s="240" t="n">
        <v>12163</v>
      </c>
    </row>
    <row r="12164" customFormat="false" ht="15.75" hidden="false" customHeight="false" outlineLevel="0" collapsed="false">
      <c r="D12164" s="240" t="n">
        <v>12164</v>
      </c>
    </row>
    <row r="12165" customFormat="false" ht="15.75" hidden="false" customHeight="false" outlineLevel="0" collapsed="false">
      <c r="D12165" s="240" t="n">
        <v>12165</v>
      </c>
    </row>
    <row r="12166" customFormat="false" ht="15.75" hidden="false" customHeight="false" outlineLevel="0" collapsed="false">
      <c r="D12166" s="240" t="n">
        <v>12166</v>
      </c>
    </row>
    <row r="12167" customFormat="false" ht="15.75" hidden="false" customHeight="false" outlineLevel="0" collapsed="false">
      <c r="D12167" s="240" t="n">
        <v>12167</v>
      </c>
    </row>
    <row r="12168" customFormat="false" ht="15.75" hidden="false" customHeight="false" outlineLevel="0" collapsed="false">
      <c r="D12168" s="240" t="n">
        <v>12168</v>
      </c>
    </row>
    <row r="12169" customFormat="false" ht="15.75" hidden="false" customHeight="false" outlineLevel="0" collapsed="false">
      <c r="D12169" s="240" t="n">
        <v>12169</v>
      </c>
    </row>
    <row r="12170" customFormat="false" ht="15.75" hidden="false" customHeight="false" outlineLevel="0" collapsed="false">
      <c r="D12170" s="240" t="n">
        <v>12170</v>
      </c>
    </row>
    <row r="12171" customFormat="false" ht="15.75" hidden="false" customHeight="false" outlineLevel="0" collapsed="false">
      <c r="D12171" s="240" t="n">
        <v>12171</v>
      </c>
    </row>
    <row r="12172" customFormat="false" ht="15.75" hidden="false" customHeight="false" outlineLevel="0" collapsed="false">
      <c r="D12172" s="240" t="n">
        <v>12172</v>
      </c>
    </row>
    <row r="12173" customFormat="false" ht="15.75" hidden="false" customHeight="false" outlineLevel="0" collapsed="false">
      <c r="D12173" s="240" t="n">
        <v>12173</v>
      </c>
    </row>
    <row r="12174" customFormat="false" ht="15.75" hidden="false" customHeight="false" outlineLevel="0" collapsed="false">
      <c r="D12174" s="240" t="n">
        <v>12174</v>
      </c>
    </row>
    <row r="12175" customFormat="false" ht="15.75" hidden="false" customHeight="false" outlineLevel="0" collapsed="false">
      <c r="D12175" s="240" t="n">
        <v>12175</v>
      </c>
    </row>
    <row r="12176" customFormat="false" ht="15.75" hidden="false" customHeight="false" outlineLevel="0" collapsed="false">
      <c r="D12176" s="240" t="n">
        <v>12176</v>
      </c>
    </row>
    <row r="12177" customFormat="false" ht="15.75" hidden="false" customHeight="false" outlineLevel="0" collapsed="false">
      <c r="D12177" s="240" t="n">
        <v>12177</v>
      </c>
    </row>
    <row r="12178" customFormat="false" ht="15.75" hidden="false" customHeight="false" outlineLevel="0" collapsed="false">
      <c r="D12178" s="240" t="n">
        <v>12178</v>
      </c>
    </row>
    <row r="12179" customFormat="false" ht="15.75" hidden="false" customHeight="false" outlineLevel="0" collapsed="false">
      <c r="D12179" s="240" t="n">
        <v>12179</v>
      </c>
    </row>
    <row r="12180" customFormat="false" ht="15.75" hidden="false" customHeight="false" outlineLevel="0" collapsed="false">
      <c r="D12180" s="240" t="n">
        <v>12180</v>
      </c>
    </row>
    <row r="12181" customFormat="false" ht="15.75" hidden="false" customHeight="false" outlineLevel="0" collapsed="false">
      <c r="D12181" s="240" t="n">
        <v>12181</v>
      </c>
    </row>
    <row r="12182" customFormat="false" ht="15.75" hidden="false" customHeight="false" outlineLevel="0" collapsed="false">
      <c r="D12182" s="240" t="n">
        <v>12182</v>
      </c>
    </row>
    <row r="12183" customFormat="false" ht="15.75" hidden="false" customHeight="false" outlineLevel="0" collapsed="false">
      <c r="D12183" s="240" t="n">
        <v>12183</v>
      </c>
    </row>
    <row r="12184" customFormat="false" ht="15.75" hidden="false" customHeight="false" outlineLevel="0" collapsed="false">
      <c r="D12184" s="240" t="n">
        <v>12184</v>
      </c>
    </row>
    <row r="12185" customFormat="false" ht="15.75" hidden="false" customHeight="false" outlineLevel="0" collapsed="false">
      <c r="D12185" s="240" t="n">
        <v>12185</v>
      </c>
    </row>
    <row r="12186" customFormat="false" ht="15.75" hidden="false" customHeight="false" outlineLevel="0" collapsed="false">
      <c r="D12186" s="240" t="n">
        <v>12186</v>
      </c>
    </row>
    <row r="12187" customFormat="false" ht="15.75" hidden="false" customHeight="false" outlineLevel="0" collapsed="false">
      <c r="D12187" s="240" t="n">
        <v>12187</v>
      </c>
    </row>
    <row r="12188" customFormat="false" ht="15.75" hidden="false" customHeight="false" outlineLevel="0" collapsed="false">
      <c r="D12188" s="240" t="n">
        <v>12188</v>
      </c>
    </row>
    <row r="12189" customFormat="false" ht="15.75" hidden="false" customHeight="false" outlineLevel="0" collapsed="false">
      <c r="D12189" s="240" t="n">
        <v>12189</v>
      </c>
    </row>
    <row r="12190" customFormat="false" ht="15.75" hidden="false" customHeight="false" outlineLevel="0" collapsed="false">
      <c r="D12190" s="240" t="n">
        <v>12190</v>
      </c>
    </row>
    <row r="12191" customFormat="false" ht="15.75" hidden="false" customHeight="false" outlineLevel="0" collapsed="false">
      <c r="D12191" s="240" t="n">
        <v>12191</v>
      </c>
    </row>
    <row r="12192" customFormat="false" ht="15.75" hidden="false" customHeight="false" outlineLevel="0" collapsed="false">
      <c r="D12192" s="240" t="n">
        <v>12192</v>
      </c>
    </row>
    <row r="12193" customFormat="false" ht="15.75" hidden="false" customHeight="false" outlineLevel="0" collapsed="false">
      <c r="D12193" s="240" t="n">
        <v>12193</v>
      </c>
    </row>
    <row r="12194" customFormat="false" ht="15.75" hidden="false" customHeight="false" outlineLevel="0" collapsed="false">
      <c r="D12194" s="240" t="n">
        <v>12194</v>
      </c>
    </row>
    <row r="12195" customFormat="false" ht="15.75" hidden="false" customHeight="false" outlineLevel="0" collapsed="false">
      <c r="D12195" s="240" t="n">
        <v>12195</v>
      </c>
    </row>
    <row r="12196" customFormat="false" ht="15.75" hidden="false" customHeight="false" outlineLevel="0" collapsed="false">
      <c r="D12196" s="240" t="n">
        <v>12196</v>
      </c>
    </row>
    <row r="12197" customFormat="false" ht="15.75" hidden="false" customHeight="false" outlineLevel="0" collapsed="false">
      <c r="D12197" s="240" t="n">
        <v>12197</v>
      </c>
    </row>
    <row r="12198" customFormat="false" ht="15.75" hidden="false" customHeight="false" outlineLevel="0" collapsed="false">
      <c r="D12198" s="240" t="n">
        <v>12198</v>
      </c>
    </row>
    <row r="12199" customFormat="false" ht="15.75" hidden="false" customHeight="false" outlineLevel="0" collapsed="false">
      <c r="D12199" s="240" t="n">
        <v>12199</v>
      </c>
    </row>
    <row r="12200" customFormat="false" ht="15.75" hidden="false" customHeight="false" outlineLevel="0" collapsed="false">
      <c r="D12200" s="240" t="n">
        <v>12200</v>
      </c>
    </row>
    <row r="12201" customFormat="false" ht="15.75" hidden="false" customHeight="false" outlineLevel="0" collapsed="false">
      <c r="D12201" s="240" t="n">
        <v>12201</v>
      </c>
    </row>
    <row r="12202" customFormat="false" ht="15.75" hidden="false" customHeight="false" outlineLevel="0" collapsed="false">
      <c r="D12202" s="240" t="n">
        <v>12202</v>
      </c>
    </row>
    <row r="12203" customFormat="false" ht="15.75" hidden="false" customHeight="false" outlineLevel="0" collapsed="false">
      <c r="D12203" s="240" t="n">
        <v>12203</v>
      </c>
    </row>
    <row r="12204" customFormat="false" ht="15.75" hidden="false" customHeight="false" outlineLevel="0" collapsed="false">
      <c r="D12204" s="240" t="n">
        <v>12204</v>
      </c>
    </row>
    <row r="12205" customFormat="false" ht="15.75" hidden="false" customHeight="false" outlineLevel="0" collapsed="false">
      <c r="D12205" s="240" t="n">
        <v>12205</v>
      </c>
    </row>
    <row r="12206" customFormat="false" ht="15.75" hidden="false" customHeight="false" outlineLevel="0" collapsed="false">
      <c r="D12206" s="240" t="n">
        <v>12206</v>
      </c>
    </row>
    <row r="12207" customFormat="false" ht="15.75" hidden="false" customHeight="false" outlineLevel="0" collapsed="false">
      <c r="D12207" s="240" t="n">
        <v>12207</v>
      </c>
    </row>
    <row r="12208" customFormat="false" ht="15.75" hidden="false" customHeight="false" outlineLevel="0" collapsed="false">
      <c r="D12208" s="240" t="n">
        <v>12208</v>
      </c>
    </row>
    <row r="12209" customFormat="false" ht="15.75" hidden="false" customHeight="false" outlineLevel="0" collapsed="false">
      <c r="D12209" s="240" t="n">
        <v>12209</v>
      </c>
    </row>
    <row r="12210" customFormat="false" ht="15.75" hidden="false" customHeight="false" outlineLevel="0" collapsed="false">
      <c r="D12210" s="240" t="n">
        <v>12210</v>
      </c>
    </row>
    <row r="12211" customFormat="false" ht="15.75" hidden="false" customHeight="false" outlineLevel="0" collapsed="false">
      <c r="D12211" s="240" t="n">
        <v>12211</v>
      </c>
    </row>
    <row r="12212" customFormat="false" ht="15.75" hidden="false" customHeight="false" outlineLevel="0" collapsed="false">
      <c r="D12212" s="240" t="n">
        <v>12212</v>
      </c>
    </row>
    <row r="12213" customFormat="false" ht="15.75" hidden="false" customHeight="false" outlineLevel="0" collapsed="false">
      <c r="D12213" s="240" t="n">
        <v>12213</v>
      </c>
    </row>
    <row r="12214" customFormat="false" ht="15.75" hidden="false" customHeight="false" outlineLevel="0" collapsed="false">
      <c r="D12214" s="240" t="n">
        <v>12214</v>
      </c>
    </row>
    <row r="12215" customFormat="false" ht="15.75" hidden="false" customHeight="false" outlineLevel="0" collapsed="false">
      <c r="D12215" s="240" t="n">
        <v>12215</v>
      </c>
    </row>
    <row r="12216" customFormat="false" ht="15.75" hidden="false" customHeight="false" outlineLevel="0" collapsed="false">
      <c r="D12216" s="240" t="n">
        <v>12216</v>
      </c>
    </row>
    <row r="12217" customFormat="false" ht="15.75" hidden="false" customHeight="false" outlineLevel="0" collapsed="false">
      <c r="D12217" s="240" t="n">
        <v>12217</v>
      </c>
    </row>
    <row r="12218" customFormat="false" ht="15.75" hidden="false" customHeight="false" outlineLevel="0" collapsed="false">
      <c r="D12218" s="240" t="n">
        <v>12218</v>
      </c>
    </row>
    <row r="12219" customFormat="false" ht="15.75" hidden="false" customHeight="false" outlineLevel="0" collapsed="false">
      <c r="D12219" s="240" t="n">
        <v>12219</v>
      </c>
    </row>
    <row r="12220" customFormat="false" ht="15.75" hidden="false" customHeight="false" outlineLevel="0" collapsed="false">
      <c r="D12220" s="240" t="n">
        <v>12220</v>
      </c>
    </row>
    <row r="12221" customFormat="false" ht="15.75" hidden="false" customHeight="false" outlineLevel="0" collapsed="false">
      <c r="D12221" s="240" t="n">
        <v>12221</v>
      </c>
    </row>
    <row r="12222" customFormat="false" ht="15.75" hidden="false" customHeight="false" outlineLevel="0" collapsed="false">
      <c r="D12222" s="240" t="n">
        <v>12222</v>
      </c>
    </row>
    <row r="12223" customFormat="false" ht="15.75" hidden="false" customHeight="false" outlineLevel="0" collapsed="false">
      <c r="D12223" s="240" t="n">
        <v>12223</v>
      </c>
    </row>
    <row r="12224" customFormat="false" ht="15.75" hidden="false" customHeight="false" outlineLevel="0" collapsed="false">
      <c r="D12224" s="240" t="n">
        <v>12224</v>
      </c>
    </row>
    <row r="12225" customFormat="false" ht="15.75" hidden="false" customHeight="false" outlineLevel="0" collapsed="false">
      <c r="D12225" s="240" t="n">
        <v>12225</v>
      </c>
    </row>
    <row r="12226" customFormat="false" ht="15.75" hidden="false" customHeight="false" outlineLevel="0" collapsed="false">
      <c r="D12226" s="240" t="n">
        <v>12226</v>
      </c>
    </row>
    <row r="12227" customFormat="false" ht="15.75" hidden="false" customHeight="false" outlineLevel="0" collapsed="false">
      <c r="D12227" s="240" t="n">
        <v>12227</v>
      </c>
    </row>
    <row r="12228" customFormat="false" ht="15.75" hidden="false" customHeight="false" outlineLevel="0" collapsed="false">
      <c r="D12228" s="240" t="n">
        <v>12228</v>
      </c>
    </row>
    <row r="12229" customFormat="false" ht="15.75" hidden="false" customHeight="false" outlineLevel="0" collapsed="false">
      <c r="D12229" s="240" t="n">
        <v>12229</v>
      </c>
    </row>
    <row r="12230" customFormat="false" ht="15.75" hidden="false" customHeight="false" outlineLevel="0" collapsed="false">
      <c r="D12230" s="240" t="n">
        <v>12230</v>
      </c>
    </row>
    <row r="12231" customFormat="false" ht="15.75" hidden="false" customHeight="false" outlineLevel="0" collapsed="false">
      <c r="D12231" s="240" t="n">
        <v>12231</v>
      </c>
    </row>
    <row r="12232" customFormat="false" ht="15.75" hidden="false" customHeight="false" outlineLevel="0" collapsed="false">
      <c r="D12232" s="240" t="n">
        <v>12232</v>
      </c>
    </row>
    <row r="12233" customFormat="false" ht="15.75" hidden="false" customHeight="false" outlineLevel="0" collapsed="false">
      <c r="D12233" s="240" t="n">
        <v>12233</v>
      </c>
    </row>
    <row r="12234" customFormat="false" ht="15.75" hidden="false" customHeight="false" outlineLevel="0" collapsed="false">
      <c r="D12234" s="240" t="n">
        <v>12234</v>
      </c>
    </row>
    <row r="12235" customFormat="false" ht="15.75" hidden="false" customHeight="false" outlineLevel="0" collapsed="false">
      <c r="D12235" s="240" t="n">
        <v>12235</v>
      </c>
    </row>
    <row r="12236" customFormat="false" ht="15.75" hidden="false" customHeight="false" outlineLevel="0" collapsed="false">
      <c r="D12236" s="240" t="n">
        <v>12236</v>
      </c>
    </row>
    <row r="12237" customFormat="false" ht="15.75" hidden="false" customHeight="false" outlineLevel="0" collapsed="false">
      <c r="D12237" s="240" t="n">
        <v>12237</v>
      </c>
    </row>
    <row r="12238" customFormat="false" ht="15.75" hidden="false" customHeight="false" outlineLevel="0" collapsed="false">
      <c r="D12238" s="240" t="n">
        <v>12238</v>
      </c>
    </row>
    <row r="12239" customFormat="false" ht="15.75" hidden="false" customHeight="false" outlineLevel="0" collapsed="false">
      <c r="D12239" s="240" t="n">
        <v>12239</v>
      </c>
    </row>
    <row r="12240" customFormat="false" ht="15.75" hidden="false" customHeight="false" outlineLevel="0" collapsed="false">
      <c r="D12240" s="240" t="n">
        <v>12240</v>
      </c>
    </row>
    <row r="12241" customFormat="false" ht="15.75" hidden="false" customHeight="false" outlineLevel="0" collapsed="false">
      <c r="D12241" s="240" t="n">
        <v>12241</v>
      </c>
    </row>
    <row r="12242" customFormat="false" ht="15.75" hidden="false" customHeight="false" outlineLevel="0" collapsed="false">
      <c r="D12242" s="240" t="n">
        <v>12242</v>
      </c>
    </row>
    <row r="12243" customFormat="false" ht="15.75" hidden="false" customHeight="false" outlineLevel="0" collapsed="false">
      <c r="D12243" s="240" t="n">
        <v>12243</v>
      </c>
    </row>
    <row r="12244" customFormat="false" ht="15.75" hidden="false" customHeight="false" outlineLevel="0" collapsed="false">
      <c r="D12244" s="240" t="n">
        <v>12244</v>
      </c>
    </row>
    <row r="12245" customFormat="false" ht="15.75" hidden="false" customHeight="false" outlineLevel="0" collapsed="false">
      <c r="D12245" s="240" t="n">
        <v>12245</v>
      </c>
    </row>
    <row r="12246" customFormat="false" ht="15.75" hidden="false" customHeight="false" outlineLevel="0" collapsed="false">
      <c r="D12246" s="240" t="n">
        <v>12246</v>
      </c>
    </row>
    <row r="12247" customFormat="false" ht="15.75" hidden="false" customHeight="false" outlineLevel="0" collapsed="false">
      <c r="D12247" s="240" t="n">
        <v>12247</v>
      </c>
    </row>
    <row r="12248" customFormat="false" ht="15.75" hidden="false" customHeight="false" outlineLevel="0" collapsed="false">
      <c r="D12248" s="240" t="n">
        <v>12248</v>
      </c>
    </row>
    <row r="12249" customFormat="false" ht="15.75" hidden="false" customHeight="false" outlineLevel="0" collapsed="false">
      <c r="D12249" s="240" t="n">
        <v>12249</v>
      </c>
    </row>
    <row r="12250" customFormat="false" ht="15.75" hidden="false" customHeight="false" outlineLevel="0" collapsed="false">
      <c r="D12250" s="240" t="n">
        <v>12250</v>
      </c>
    </row>
    <row r="12251" customFormat="false" ht="15.75" hidden="false" customHeight="false" outlineLevel="0" collapsed="false">
      <c r="D12251" s="240" t="n">
        <v>12251</v>
      </c>
    </row>
    <row r="12252" customFormat="false" ht="15.75" hidden="false" customHeight="false" outlineLevel="0" collapsed="false">
      <c r="D12252" s="240" t="n">
        <v>12252</v>
      </c>
    </row>
    <row r="12253" customFormat="false" ht="15.75" hidden="false" customHeight="false" outlineLevel="0" collapsed="false">
      <c r="D12253" s="240" t="n">
        <v>12253</v>
      </c>
    </row>
    <row r="12254" customFormat="false" ht="15.75" hidden="false" customHeight="false" outlineLevel="0" collapsed="false">
      <c r="D12254" s="240" t="n">
        <v>12254</v>
      </c>
    </row>
    <row r="12255" customFormat="false" ht="15.75" hidden="false" customHeight="false" outlineLevel="0" collapsed="false">
      <c r="D12255" s="240" t="n">
        <v>12255</v>
      </c>
    </row>
    <row r="12256" customFormat="false" ht="15.75" hidden="false" customHeight="false" outlineLevel="0" collapsed="false">
      <c r="D12256" s="240" t="n">
        <v>12256</v>
      </c>
    </row>
    <row r="12257" customFormat="false" ht="15.75" hidden="false" customHeight="false" outlineLevel="0" collapsed="false">
      <c r="D12257" s="240" t="n">
        <v>12257</v>
      </c>
    </row>
    <row r="12258" customFormat="false" ht="15.75" hidden="false" customHeight="false" outlineLevel="0" collapsed="false">
      <c r="D12258" s="240" t="n">
        <v>12258</v>
      </c>
    </row>
    <row r="12259" customFormat="false" ht="15.75" hidden="false" customHeight="false" outlineLevel="0" collapsed="false">
      <c r="D12259" s="240" t="n">
        <v>12259</v>
      </c>
    </row>
    <row r="12260" customFormat="false" ht="15.75" hidden="false" customHeight="false" outlineLevel="0" collapsed="false">
      <c r="D12260" s="240" t="n">
        <v>12260</v>
      </c>
    </row>
    <row r="12261" customFormat="false" ht="15.75" hidden="false" customHeight="false" outlineLevel="0" collapsed="false">
      <c r="D12261" s="240" t="n">
        <v>12261</v>
      </c>
    </row>
    <row r="12262" customFormat="false" ht="15.75" hidden="false" customHeight="false" outlineLevel="0" collapsed="false">
      <c r="D12262" s="240" t="n">
        <v>12262</v>
      </c>
    </row>
    <row r="12263" customFormat="false" ht="15.75" hidden="false" customHeight="false" outlineLevel="0" collapsed="false">
      <c r="D12263" s="240" t="n">
        <v>12263</v>
      </c>
    </row>
    <row r="12264" customFormat="false" ht="15.75" hidden="false" customHeight="false" outlineLevel="0" collapsed="false">
      <c r="D12264" s="240" t="n">
        <v>12264</v>
      </c>
    </row>
    <row r="12265" customFormat="false" ht="15.75" hidden="false" customHeight="false" outlineLevel="0" collapsed="false">
      <c r="D12265" s="240" t="n">
        <v>12265</v>
      </c>
    </row>
    <row r="12266" customFormat="false" ht="15.75" hidden="false" customHeight="false" outlineLevel="0" collapsed="false">
      <c r="D12266" s="240" t="n">
        <v>12266</v>
      </c>
    </row>
    <row r="12267" customFormat="false" ht="15.75" hidden="false" customHeight="false" outlineLevel="0" collapsed="false">
      <c r="D12267" s="240" t="n">
        <v>12267</v>
      </c>
    </row>
    <row r="12268" customFormat="false" ht="15.75" hidden="false" customHeight="false" outlineLevel="0" collapsed="false">
      <c r="D12268" s="240" t="n">
        <v>12268</v>
      </c>
    </row>
    <row r="12269" customFormat="false" ht="15.75" hidden="false" customHeight="false" outlineLevel="0" collapsed="false">
      <c r="D12269" s="240" t="n">
        <v>12269</v>
      </c>
    </row>
    <row r="12270" customFormat="false" ht="15.75" hidden="false" customHeight="false" outlineLevel="0" collapsed="false">
      <c r="D12270" s="240" t="n">
        <v>12270</v>
      </c>
    </row>
    <row r="12271" customFormat="false" ht="15.75" hidden="false" customHeight="false" outlineLevel="0" collapsed="false">
      <c r="D12271" s="240" t="n">
        <v>12271</v>
      </c>
    </row>
    <row r="12272" customFormat="false" ht="15.75" hidden="false" customHeight="false" outlineLevel="0" collapsed="false">
      <c r="D12272" s="240" t="n">
        <v>12272</v>
      </c>
    </row>
    <row r="12273" customFormat="false" ht="15.75" hidden="false" customHeight="false" outlineLevel="0" collapsed="false">
      <c r="D12273" s="240" t="n">
        <v>12273</v>
      </c>
    </row>
    <row r="12274" customFormat="false" ht="15.75" hidden="false" customHeight="false" outlineLevel="0" collapsed="false">
      <c r="D12274" s="240" t="n">
        <v>12274</v>
      </c>
    </row>
    <row r="12275" customFormat="false" ht="15.75" hidden="false" customHeight="false" outlineLevel="0" collapsed="false">
      <c r="D12275" s="240" t="n">
        <v>12275</v>
      </c>
    </row>
    <row r="12276" customFormat="false" ht="15.75" hidden="false" customHeight="false" outlineLevel="0" collapsed="false">
      <c r="D12276" s="240" t="n">
        <v>12276</v>
      </c>
    </row>
    <row r="12277" customFormat="false" ht="15.75" hidden="false" customHeight="false" outlineLevel="0" collapsed="false">
      <c r="D12277" s="240" t="n">
        <v>12277</v>
      </c>
    </row>
    <row r="12278" customFormat="false" ht="15.75" hidden="false" customHeight="false" outlineLevel="0" collapsed="false">
      <c r="D12278" s="240" t="n">
        <v>12278</v>
      </c>
    </row>
    <row r="12279" customFormat="false" ht="15.75" hidden="false" customHeight="false" outlineLevel="0" collapsed="false">
      <c r="D12279" s="240" t="n">
        <v>12279</v>
      </c>
    </row>
    <row r="12280" customFormat="false" ht="15.75" hidden="false" customHeight="false" outlineLevel="0" collapsed="false">
      <c r="D12280" s="240" t="n">
        <v>12280</v>
      </c>
    </row>
    <row r="12281" customFormat="false" ht="15.75" hidden="false" customHeight="false" outlineLevel="0" collapsed="false">
      <c r="D12281" s="240" t="n">
        <v>12281</v>
      </c>
    </row>
    <row r="12282" customFormat="false" ht="15.75" hidden="false" customHeight="false" outlineLevel="0" collapsed="false">
      <c r="D12282" s="240" t="n">
        <v>12282</v>
      </c>
    </row>
    <row r="12283" customFormat="false" ht="15.75" hidden="false" customHeight="false" outlineLevel="0" collapsed="false">
      <c r="D12283" s="240" t="n">
        <v>12283</v>
      </c>
    </row>
    <row r="12284" customFormat="false" ht="15.75" hidden="false" customHeight="false" outlineLevel="0" collapsed="false">
      <c r="D12284" s="240" t="n">
        <v>12284</v>
      </c>
    </row>
    <row r="12285" customFormat="false" ht="15.75" hidden="false" customHeight="false" outlineLevel="0" collapsed="false">
      <c r="D12285" s="240" t="n">
        <v>12285</v>
      </c>
    </row>
    <row r="12286" customFormat="false" ht="15.75" hidden="false" customHeight="false" outlineLevel="0" collapsed="false">
      <c r="D12286" s="240" t="n">
        <v>12286</v>
      </c>
    </row>
    <row r="12287" customFormat="false" ht="15.75" hidden="false" customHeight="false" outlineLevel="0" collapsed="false">
      <c r="D12287" s="240" t="n">
        <v>12287</v>
      </c>
    </row>
    <row r="12288" customFormat="false" ht="15.75" hidden="false" customHeight="false" outlineLevel="0" collapsed="false">
      <c r="D12288" s="240" t="n">
        <v>12288</v>
      </c>
    </row>
    <row r="12289" customFormat="false" ht="15.75" hidden="false" customHeight="false" outlineLevel="0" collapsed="false">
      <c r="D12289" s="240" t="n">
        <v>12289</v>
      </c>
    </row>
    <row r="12290" customFormat="false" ht="15.75" hidden="false" customHeight="false" outlineLevel="0" collapsed="false">
      <c r="D12290" s="240" t="n">
        <v>12290</v>
      </c>
    </row>
    <row r="12291" customFormat="false" ht="15.75" hidden="false" customHeight="false" outlineLevel="0" collapsed="false">
      <c r="D12291" s="240" t="n">
        <v>12291</v>
      </c>
    </row>
    <row r="12292" customFormat="false" ht="15.75" hidden="false" customHeight="false" outlineLevel="0" collapsed="false">
      <c r="D12292" s="240" t="n">
        <v>12292</v>
      </c>
    </row>
    <row r="12293" customFormat="false" ht="15.75" hidden="false" customHeight="false" outlineLevel="0" collapsed="false">
      <c r="D12293" s="240" t="n">
        <v>12293</v>
      </c>
    </row>
    <row r="12294" customFormat="false" ht="15.75" hidden="false" customHeight="false" outlineLevel="0" collapsed="false">
      <c r="D12294" s="240" t="n">
        <v>12294</v>
      </c>
    </row>
    <row r="12295" customFormat="false" ht="15.75" hidden="false" customHeight="false" outlineLevel="0" collapsed="false">
      <c r="D12295" s="240" t="n">
        <v>12295</v>
      </c>
    </row>
    <row r="12296" customFormat="false" ht="15.75" hidden="false" customHeight="false" outlineLevel="0" collapsed="false">
      <c r="D12296" s="240" t="n">
        <v>12296</v>
      </c>
    </row>
    <row r="12297" customFormat="false" ht="15.75" hidden="false" customHeight="false" outlineLevel="0" collapsed="false">
      <c r="D12297" s="240" t="n">
        <v>12297</v>
      </c>
    </row>
    <row r="12298" customFormat="false" ht="15.75" hidden="false" customHeight="false" outlineLevel="0" collapsed="false">
      <c r="D12298" s="240" t="n">
        <v>12298</v>
      </c>
    </row>
    <row r="12299" customFormat="false" ht="15.75" hidden="false" customHeight="false" outlineLevel="0" collapsed="false">
      <c r="D12299" s="240" t="n">
        <v>12299</v>
      </c>
    </row>
    <row r="12300" customFormat="false" ht="15.75" hidden="false" customHeight="false" outlineLevel="0" collapsed="false">
      <c r="D12300" s="240" t="n">
        <v>12300</v>
      </c>
    </row>
    <row r="12301" customFormat="false" ht="15.75" hidden="false" customHeight="false" outlineLevel="0" collapsed="false">
      <c r="D12301" s="240" t="n">
        <v>12301</v>
      </c>
    </row>
    <row r="12302" customFormat="false" ht="15.75" hidden="false" customHeight="false" outlineLevel="0" collapsed="false">
      <c r="D12302" s="240" t="n">
        <v>12302</v>
      </c>
    </row>
    <row r="12303" customFormat="false" ht="15.75" hidden="false" customHeight="false" outlineLevel="0" collapsed="false">
      <c r="D12303" s="240" t="n">
        <v>12303</v>
      </c>
    </row>
    <row r="12304" customFormat="false" ht="15.75" hidden="false" customHeight="false" outlineLevel="0" collapsed="false">
      <c r="D12304" s="240" t="n">
        <v>12304</v>
      </c>
    </row>
    <row r="12305" customFormat="false" ht="15.75" hidden="false" customHeight="false" outlineLevel="0" collapsed="false">
      <c r="D12305" s="240" t="n">
        <v>12305</v>
      </c>
    </row>
    <row r="12306" customFormat="false" ht="15.75" hidden="false" customHeight="false" outlineLevel="0" collapsed="false">
      <c r="D12306" s="240" t="n">
        <v>12306</v>
      </c>
    </row>
    <row r="12307" customFormat="false" ht="15.75" hidden="false" customHeight="false" outlineLevel="0" collapsed="false">
      <c r="D12307" s="240" t="n">
        <v>12307</v>
      </c>
    </row>
    <row r="12308" customFormat="false" ht="15.75" hidden="false" customHeight="false" outlineLevel="0" collapsed="false">
      <c r="D12308" s="240" t="n">
        <v>12308</v>
      </c>
    </row>
    <row r="12309" customFormat="false" ht="15.75" hidden="false" customHeight="false" outlineLevel="0" collapsed="false">
      <c r="D12309" s="240" t="n">
        <v>12309</v>
      </c>
    </row>
    <row r="12310" customFormat="false" ht="15.75" hidden="false" customHeight="false" outlineLevel="0" collapsed="false">
      <c r="D12310" s="240" t="n">
        <v>12310</v>
      </c>
    </row>
    <row r="12311" customFormat="false" ht="15.75" hidden="false" customHeight="false" outlineLevel="0" collapsed="false">
      <c r="D12311" s="240" t="n">
        <v>12311</v>
      </c>
    </row>
    <row r="12312" customFormat="false" ht="15.75" hidden="false" customHeight="false" outlineLevel="0" collapsed="false">
      <c r="D12312" s="240" t="n">
        <v>12312</v>
      </c>
    </row>
    <row r="12313" customFormat="false" ht="15.75" hidden="false" customHeight="false" outlineLevel="0" collapsed="false">
      <c r="D12313" s="240" t="n">
        <v>12313</v>
      </c>
    </row>
    <row r="12314" customFormat="false" ht="15.75" hidden="false" customHeight="false" outlineLevel="0" collapsed="false">
      <c r="D12314" s="240" t="n">
        <v>12314</v>
      </c>
    </row>
    <row r="12315" customFormat="false" ht="15.75" hidden="false" customHeight="false" outlineLevel="0" collapsed="false">
      <c r="D12315" s="240" t="n">
        <v>12315</v>
      </c>
    </row>
    <row r="12316" customFormat="false" ht="15.75" hidden="false" customHeight="false" outlineLevel="0" collapsed="false">
      <c r="D12316" s="240" t="n">
        <v>12316</v>
      </c>
    </row>
    <row r="12317" customFormat="false" ht="15.75" hidden="false" customHeight="false" outlineLevel="0" collapsed="false">
      <c r="D12317" s="240" t="n">
        <v>12317</v>
      </c>
    </row>
    <row r="12318" customFormat="false" ht="15.75" hidden="false" customHeight="false" outlineLevel="0" collapsed="false">
      <c r="D12318" s="240" t="n">
        <v>12318</v>
      </c>
    </row>
    <row r="12319" customFormat="false" ht="15.75" hidden="false" customHeight="false" outlineLevel="0" collapsed="false">
      <c r="D12319" s="240" t="n">
        <v>12319</v>
      </c>
    </row>
    <row r="12320" customFormat="false" ht="15.75" hidden="false" customHeight="false" outlineLevel="0" collapsed="false">
      <c r="D12320" s="240" t="n">
        <v>12320</v>
      </c>
    </row>
    <row r="12321" customFormat="false" ht="15.75" hidden="false" customHeight="false" outlineLevel="0" collapsed="false">
      <c r="D12321" s="240" t="n">
        <v>12321</v>
      </c>
    </row>
    <row r="12322" customFormat="false" ht="15.75" hidden="false" customHeight="false" outlineLevel="0" collapsed="false">
      <c r="D12322" s="240" t="n">
        <v>12322</v>
      </c>
    </row>
    <row r="12323" customFormat="false" ht="15.75" hidden="false" customHeight="false" outlineLevel="0" collapsed="false">
      <c r="D12323" s="240" t="n">
        <v>12323</v>
      </c>
    </row>
    <row r="12324" customFormat="false" ht="15.75" hidden="false" customHeight="false" outlineLevel="0" collapsed="false">
      <c r="D12324" s="240" t="n">
        <v>12324</v>
      </c>
    </row>
    <row r="12325" customFormat="false" ht="15.75" hidden="false" customHeight="false" outlineLevel="0" collapsed="false">
      <c r="D12325" s="240" t="n">
        <v>12325</v>
      </c>
    </row>
    <row r="12326" customFormat="false" ht="15.75" hidden="false" customHeight="false" outlineLevel="0" collapsed="false">
      <c r="D12326" s="240" t="n">
        <v>12326</v>
      </c>
    </row>
    <row r="12327" customFormat="false" ht="15.75" hidden="false" customHeight="false" outlineLevel="0" collapsed="false">
      <c r="D12327" s="240" t="n">
        <v>12327</v>
      </c>
    </row>
    <row r="12328" customFormat="false" ht="15.75" hidden="false" customHeight="false" outlineLevel="0" collapsed="false">
      <c r="D12328" s="240" t="n">
        <v>12328</v>
      </c>
    </row>
    <row r="12329" customFormat="false" ht="15.75" hidden="false" customHeight="false" outlineLevel="0" collapsed="false">
      <c r="D12329" s="240" t="n">
        <v>12329</v>
      </c>
    </row>
    <row r="12330" customFormat="false" ht="15.75" hidden="false" customHeight="false" outlineLevel="0" collapsed="false">
      <c r="D12330" s="240" t="n">
        <v>12330</v>
      </c>
    </row>
    <row r="12331" customFormat="false" ht="15.75" hidden="false" customHeight="false" outlineLevel="0" collapsed="false">
      <c r="D12331" s="240" t="n">
        <v>12331</v>
      </c>
    </row>
    <row r="12332" customFormat="false" ht="15.75" hidden="false" customHeight="false" outlineLevel="0" collapsed="false">
      <c r="D12332" s="240" t="n">
        <v>12332</v>
      </c>
    </row>
    <row r="12333" customFormat="false" ht="15.75" hidden="false" customHeight="false" outlineLevel="0" collapsed="false">
      <c r="D12333" s="240" t="n">
        <v>12333</v>
      </c>
    </row>
    <row r="12334" customFormat="false" ht="15.75" hidden="false" customHeight="false" outlineLevel="0" collapsed="false">
      <c r="D12334" s="240" t="n">
        <v>12334</v>
      </c>
    </row>
    <row r="12335" customFormat="false" ht="15.75" hidden="false" customHeight="false" outlineLevel="0" collapsed="false">
      <c r="D12335" s="240" t="n">
        <v>12335</v>
      </c>
    </row>
    <row r="12336" customFormat="false" ht="15.75" hidden="false" customHeight="false" outlineLevel="0" collapsed="false">
      <c r="D12336" s="240" t="n">
        <v>12336</v>
      </c>
    </row>
    <row r="12337" customFormat="false" ht="15.75" hidden="false" customHeight="false" outlineLevel="0" collapsed="false">
      <c r="D12337" s="240" t="n">
        <v>12337</v>
      </c>
    </row>
    <row r="12338" customFormat="false" ht="15.75" hidden="false" customHeight="false" outlineLevel="0" collapsed="false">
      <c r="D12338" s="240" t="n">
        <v>12338</v>
      </c>
    </row>
    <row r="12339" customFormat="false" ht="15.75" hidden="false" customHeight="false" outlineLevel="0" collapsed="false">
      <c r="D12339" s="240" t="n">
        <v>12339</v>
      </c>
    </row>
    <row r="12340" customFormat="false" ht="15.75" hidden="false" customHeight="false" outlineLevel="0" collapsed="false">
      <c r="D12340" s="240" t="n">
        <v>12340</v>
      </c>
    </row>
    <row r="12341" customFormat="false" ht="15.75" hidden="false" customHeight="false" outlineLevel="0" collapsed="false">
      <c r="D12341" s="240" t="n">
        <v>12341</v>
      </c>
    </row>
    <row r="12342" customFormat="false" ht="15.75" hidden="false" customHeight="false" outlineLevel="0" collapsed="false">
      <c r="D12342" s="240" t="n">
        <v>12342</v>
      </c>
    </row>
    <row r="12343" customFormat="false" ht="15.75" hidden="false" customHeight="false" outlineLevel="0" collapsed="false">
      <c r="D12343" s="240" t="n">
        <v>12343</v>
      </c>
    </row>
    <row r="12344" customFormat="false" ht="15.75" hidden="false" customHeight="false" outlineLevel="0" collapsed="false">
      <c r="D12344" s="240" t="n">
        <v>12344</v>
      </c>
    </row>
    <row r="12345" customFormat="false" ht="15.75" hidden="false" customHeight="false" outlineLevel="0" collapsed="false">
      <c r="D12345" s="240" t="n">
        <v>12345</v>
      </c>
    </row>
    <row r="12346" customFormat="false" ht="15.75" hidden="false" customHeight="false" outlineLevel="0" collapsed="false">
      <c r="D12346" s="240" t="n">
        <v>12346</v>
      </c>
    </row>
    <row r="12347" customFormat="false" ht="15.75" hidden="false" customHeight="false" outlineLevel="0" collapsed="false">
      <c r="D12347" s="240" t="n">
        <v>12347</v>
      </c>
    </row>
    <row r="12348" customFormat="false" ht="15.75" hidden="false" customHeight="false" outlineLevel="0" collapsed="false">
      <c r="D12348" s="240" t="n">
        <v>12348</v>
      </c>
    </row>
    <row r="12349" customFormat="false" ht="15.75" hidden="false" customHeight="false" outlineLevel="0" collapsed="false">
      <c r="D12349" s="240" t="n">
        <v>12349</v>
      </c>
    </row>
    <row r="12350" customFormat="false" ht="15.75" hidden="false" customHeight="false" outlineLevel="0" collapsed="false">
      <c r="D12350" s="240" t="n">
        <v>12350</v>
      </c>
    </row>
    <row r="12351" customFormat="false" ht="15.75" hidden="false" customHeight="false" outlineLevel="0" collapsed="false">
      <c r="D12351" s="240" t="n">
        <v>12351</v>
      </c>
    </row>
    <row r="12352" customFormat="false" ht="15.75" hidden="false" customHeight="false" outlineLevel="0" collapsed="false">
      <c r="D12352" s="240" t="n">
        <v>12352</v>
      </c>
    </row>
    <row r="12353" customFormat="false" ht="15.75" hidden="false" customHeight="false" outlineLevel="0" collapsed="false">
      <c r="D12353" s="240" t="n">
        <v>12353</v>
      </c>
    </row>
    <row r="12354" customFormat="false" ht="15.75" hidden="false" customHeight="false" outlineLevel="0" collapsed="false">
      <c r="D12354" s="240" t="n">
        <v>12354</v>
      </c>
    </row>
    <row r="12355" customFormat="false" ht="15.75" hidden="false" customHeight="false" outlineLevel="0" collapsed="false">
      <c r="D12355" s="240" t="n">
        <v>12355</v>
      </c>
    </row>
    <row r="12356" customFormat="false" ht="15.75" hidden="false" customHeight="false" outlineLevel="0" collapsed="false">
      <c r="D12356" s="240" t="n">
        <v>12356</v>
      </c>
    </row>
    <row r="12357" customFormat="false" ht="15.75" hidden="false" customHeight="false" outlineLevel="0" collapsed="false">
      <c r="D12357" s="240" t="n">
        <v>12357</v>
      </c>
    </row>
    <row r="12358" customFormat="false" ht="15.75" hidden="false" customHeight="false" outlineLevel="0" collapsed="false">
      <c r="D12358" s="240" t="n">
        <v>12358</v>
      </c>
    </row>
    <row r="12359" customFormat="false" ht="15.75" hidden="false" customHeight="false" outlineLevel="0" collapsed="false">
      <c r="D12359" s="240" t="n">
        <v>12359</v>
      </c>
    </row>
    <row r="12360" customFormat="false" ht="15.75" hidden="false" customHeight="false" outlineLevel="0" collapsed="false">
      <c r="D12360" s="240" t="n">
        <v>12360</v>
      </c>
    </row>
    <row r="12361" customFormat="false" ht="15.75" hidden="false" customHeight="false" outlineLevel="0" collapsed="false">
      <c r="D12361" s="240" t="n">
        <v>12361</v>
      </c>
    </row>
    <row r="12362" customFormat="false" ht="15.75" hidden="false" customHeight="false" outlineLevel="0" collapsed="false">
      <c r="D12362" s="240" t="n">
        <v>12362</v>
      </c>
    </row>
    <row r="12363" customFormat="false" ht="15.75" hidden="false" customHeight="false" outlineLevel="0" collapsed="false">
      <c r="D12363" s="240" t="n">
        <v>12363</v>
      </c>
    </row>
    <row r="12364" customFormat="false" ht="15.75" hidden="false" customHeight="false" outlineLevel="0" collapsed="false">
      <c r="D12364" s="240" t="n">
        <v>12364</v>
      </c>
    </row>
    <row r="12365" customFormat="false" ht="15.75" hidden="false" customHeight="false" outlineLevel="0" collapsed="false">
      <c r="D12365" s="240" t="n">
        <v>12365</v>
      </c>
    </row>
    <row r="12366" customFormat="false" ht="15.75" hidden="false" customHeight="false" outlineLevel="0" collapsed="false">
      <c r="D12366" s="240" t="n">
        <v>12366</v>
      </c>
    </row>
    <row r="12367" customFormat="false" ht="15.75" hidden="false" customHeight="false" outlineLevel="0" collapsed="false">
      <c r="D12367" s="240" t="n">
        <v>12367</v>
      </c>
    </row>
    <row r="12368" customFormat="false" ht="15.75" hidden="false" customHeight="false" outlineLevel="0" collapsed="false">
      <c r="D12368" s="240" t="n">
        <v>12368</v>
      </c>
    </row>
    <row r="12369" customFormat="false" ht="15.75" hidden="false" customHeight="false" outlineLevel="0" collapsed="false">
      <c r="D12369" s="240" t="n">
        <v>12369</v>
      </c>
    </row>
    <row r="12370" customFormat="false" ht="15.75" hidden="false" customHeight="false" outlineLevel="0" collapsed="false">
      <c r="D12370" s="240" t="n">
        <v>12370</v>
      </c>
    </row>
    <row r="12371" customFormat="false" ht="15.75" hidden="false" customHeight="false" outlineLevel="0" collapsed="false">
      <c r="D12371" s="240" t="n">
        <v>12371</v>
      </c>
    </row>
    <row r="12372" customFormat="false" ht="15.75" hidden="false" customHeight="false" outlineLevel="0" collapsed="false">
      <c r="D12372" s="240" t="n">
        <v>12372</v>
      </c>
    </row>
    <row r="12373" customFormat="false" ht="15.75" hidden="false" customHeight="false" outlineLevel="0" collapsed="false">
      <c r="D12373" s="240" t="n">
        <v>12373</v>
      </c>
    </row>
    <row r="12374" customFormat="false" ht="15.75" hidden="false" customHeight="false" outlineLevel="0" collapsed="false">
      <c r="D12374" s="240" t="n">
        <v>12374</v>
      </c>
    </row>
    <row r="12375" customFormat="false" ht="15.75" hidden="false" customHeight="false" outlineLevel="0" collapsed="false">
      <c r="D12375" s="240" t="n">
        <v>12375</v>
      </c>
    </row>
    <row r="12376" customFormat="false" ht="15.75" hidden="false" customHeight="false" outlineLevel="0" collapsed="false">
      <c r="D12376" s="240" t="n">
        <v>12376</v>
      </c>
    </row>
    <row r="12377" customFormat="false" ht="15.75" hidden="false" customHeight="false" outlineLevel="0" collapsed="false">
      <c r="D12377" s="240" t="n">
        <v>12377</v>
      </c>
    </row>
    <row r="12378" customFormat="false" ht="15.75" hidden="false" customHeight="false" outlineLevel="0" collapsed="false">
      <c r="D12378" s="240" t="n">
        <v>12378</v>
      </c>
    </row>
    <row r="12379" customFormat="false" ht="15.75" hidden="false" customHeight="false" outlineLevel="0" collapsed="false">
      <c r="D12379" s="240" t="n">
        <v>12379</v>
      </c>
    </row>
    <row r="12380" customFormat="false" ht="15.75" hidden="false" customHeight="false" outlineLevel="0" collapsed="false">
      <c r="D12380" s="240" t="n">
        <v>12380</v>
      </c>
    </row>
    <row r="12381" customFormat="false" ht="15.75" hidden="false" customHeight="false" outlineLevel="0" collapsed="false">
      <c r="D12381" s="240" t="n">
        <v>12381</v>
      </c>
    </row>
    <row r="12382" customFormat="false" ht="15.75" hidden="false" customHeight="false" outlineLevel="0" collapsed="false">
      <c r="D12382" s="240" t="n">
        <v>12382</v>
      </c>
    </row>
    <row r="12383" customFormat="false" ht="15.75" hidden="false" customHeight="false" outlineLevel="0" collapsed="false">
      <c r="D12383" s="240" t="n">
        <v>12383</v>
      </c>
    </row>
    <row r="12384" customFormat="false" ht="15.75" hidden="false" customHeight="false" outlineLevel="0" collapsed="false">
      <c r="D12384" s="240" t="n">
        <v>12384</v>
      </c>
    </row>
    <row r="12385" customFormat="false" ht="15.75" hidden="false" customHeight="false" outlineLevel="0" collapsed="false">
      <c r="D12385" s="240" t="n">
        <v>12385</v>
      </c>
    </row>
    <row r="12386" customFormat="false" ht="15.75" hidden="false" customHeight="false" outlineLevel="0" collapsed="false">
      <c r="D12386" s="240" t="n">
        <v>12386</v>
      </c>
    </row>
    <row r="12387" customFormat="false" ht="15.75" hidden="false" customHeight="false" outlineLevel="0" collapsed="false">
      <c r="D12387" s="240" t="n">
        <v>12387</v>
      </c>
    </row>
    <row r="12388" customFormat="false" ht="15.75" hidden="false" customHeight="false" outlineLevel="0" collapsed="false">
      <c r="D12388" s="240" t="n">
        <v>12388</v>
      </c>
    </row>
    <row r="12389" customFormat="false" ht="15.75" hidden="false" customHeight="false" outlineLevel="0" collapsed="false">
      <c r="D12389" s="240" t="n">
        <v>12389</v>
      </c>
    </row>
    <row r="12390" customFormat="false" ht="15.75" hidden="false" customHeight="false" outlineLevel="0" collapsed="false">
      <c r="D12390" s="240" t="n">
        <v>12390</v>
      </c>
    </row>
    <row r="12391" customFormat="false" ht="15.75" hidden="false" customHeight="false" outlineLevel="0" collapsed="false">
      <c r="D12391" s="240" t="n">
        <v>12391</v>
      </c>
    </row>
    <row r="12392" customFormat="false" ht="15.75" hidden="false" customHeight="false" outlineLevel="0" collapsed="false">
      <c r="D12392" s="240" t="n">
        <v>12392</v>
      </c>
    </row>
    <row r="12393" customFormat="false" ht="15.75" hidden="false" customHeight="false" outlineLevel="0" collapsed="false">
      <c r="D12393" s="240" t="n">
        <v>12393</v>
      </c>
    </row>
    <row r="12394" customFormat="false" ht="15.75" hidden="false" customHeight="false" outlineLevel="0" collapsed="false">
      <c r="D12394" s="240" t="n">
        <v>12394</v>
      </c>
    </row>
    <row r="12395" customFormat="false" ht="15.75" hidden="false" customHeight="false" outlineLevel="0" collapsed="false">
      <c r="D12395" s="240" t="n">
        <v>12395</v>
      </c>
    </row>
    <row r="12396" customFormat="false" ht="15.75" hidden="false" customHeight="false" outlineLevel="0" collapsed="false">
      <c r="D12396" s="240" t="n">
        <v>12396</v>
      </c>
    </row>
    <row r="12397" customFormat="false" ht="15.75" hidden="false" customHeight="false" outlineLevel="0" collapsed="false">
      <c r="D12397" s="240" t="n">
        <v>12397</v>
      </c>
    </row>
    <row r="12398" customFormat="false" ht="15.75" hidden="false" customHeight="false" outlineLevel="0" collapsed="false">
      <c r="D12398" s="240" t="n">
        <v>12398</v>
      </c>
    </row>
    <row r="12399" customFormat="false" ht="15.75" hidden="false" customHeight="false" outlineLevel="0" collapsed="false">
      <c r="D12399" s="240" t="n">
        <v>12399</v>
      </c>
    </row>
    <row r="12400" customFormat="false" ht="15.75" hidden="false" customHeight="false" outlineLevel="0" collapsed="false">
      <c r="D12400" s="240" t="n">
        <v>12400</v>
      </c>
    </row>
    <row r="12401" customFormat="false" ht="15.75" hidden="false" customHeight="false" outlineLevel="0" collapsed="false">
      <c r="D12401" s="240" t="n">
        <v>12401</v>
      </c>
    </row>
    <row r="12402" customFormat="false" ht="15.75" hidden="false" customHeight="false" outlineLevel="0" collapsed="false">
      <c r="D12402" s="240" t="n">
        <v>12402</v>
      </c>
    </row>
    <row r="12403" customFormat="false" ht="15.75" hidden="false" customHeight="false" outlineLevel="0" collapsed="false">
      <c r="D12403" s="240" t="n">
        <v>12403</v>
      </c>
    </row>
    <row r="12404" customFormat="false" ht="15.75" hidden="false" customHeight="false" outlineLevel="0" collapsed="false">
      <c r="D12404" s="240" t="n">
        <v>12404</v>
      </c>
    </row>
    <row r="12405" customFormat="false" ht="15.75" hidden="false" customHeight="false" outlineLevel="0" collapsed="false">
      <c r="D12405" s="240" t="n">
        <v>12405</v>
      </c>
    </row>
    <row r="12406" customFormat="false" ht="15.75" hidden="false" customHeight="false" outlineLevel="0" collapsed="false">
      <c r="D12406" s="240" t="n">
        <v>12406</v>
      </c>
    </row>
    <row r="12407" customFormat="false" ht="15.75" hidden="false" customHeight="false" outlineLevel="0" collapsed="false">
      <c r="D12407" s="240" t="n">
        <v>12407</v>
      </c>
    </row>
    <row r="12408" customFormat="false" ht="15.75" hidden="false" customHeight="false" outlineLevel="0" collapsed="false">
      <c r="D12408" s="240" t="n">
        <v>12408</v>
      </c>
    </row>
    <row r="12409" customFormat="false" ht="15.75" hidden="false" customHeight="false" outlineLevel="0" collapsed="false">
      <c r="D12409" s="240" t="n">
        <v>12409</v>
      </c>
    </row>
    <row r="12410" customFormat="false" ht="15.75" hidden="false" customHeight="false" outlineLevel="0" collapsed="false">
      <c r="D12410" s="240" t="n">
        <v>12410</v>
      </c>
    </row>
    <row r="12411" customFormat="false" ht="15.75" hidden="false" customHeight="false" outlineLevel="0" collapsed="false">
      <c r="D12411" s="240" t="n">
        <v>12411</v>
      </c>
    </row>
    <row r="12412" customFormat="false" ht="15.75" hidden="false" customHeight="false" outlineLevel="0" collapsed="false">
      <c r="D12412" s="240" t="n">
        <v>12412</v>
      </c>
    </row>
    <row r="12413" customFormat="false" ht="15.75" hidden="false" customHeight="false" outlineLevel="0" collapsed="false">
      <c r="D12413" s="240" t="n">
        <v>12413</v>
      </c>
    </row>
    <row r="12414" customFormat="false" ht="15.75" hidden="false" customHeight="false" outlineLevel="0" collapsed="false">
      <c r="D12414" s="240" t="n">
        <v>12414</v>
      </c>
    </row>
    <row r="12415" customFormat="false" ht="15.75" hidden="false" customHeight="false" outlineLevel="0" collapsed="false">
      <c r="D12415" s="240" t="n">
        <v>12415</v>
      </c>
    </row>
    <row r="12416" customFormat="false" ht="15.75" hidden="false" customHeight="false" outlineLevel="0" collapsed="false">
      <c r="D12416" s="240" t="n">
        <v>12416</v>
      </c>
    </row>
    <row r="12417" customFormat="false" ht="15.75" hidden="false" customHeight="false" outlineLevel="0" collapsed="false">
      <c r="D12417" s="240" t="n">
        <v>12417</v>
      </c>
    </row>
    <row r="12418" customFormat="false" ht="15.75" hidden="false" customHeight="false" outlineLevel="0" collapsed="false">
      <c r="D12418" s="240" t="n">
        <v>12418</v>
      </c>
    </row>
    <row r="12419" customFormat="false" ht="15.75" hidden="false" customHeight="false" outlineLevel="0" collapsed="false">
      <c r="D12419" s="240" t="n">
        <v>12419</v>
      </c>
    </row>
    <row r="12420" customFormat="false" ht="15.75" hidden="false" customHeight="false" outlineLevel="0" collapsed="false">
      <c r="D12420" s="240" t="n">
        <v>12420</v>
      </c>
    </row>
    <row r="12421" customFormat="false" ht="15.75" hidden="false" customHeight="false" outlineLevel="0" collapsed="false">
      <c r="D12421" s="240" t="n">
        <v>12421</v>
      </c>
    </row>
    <row r="12422" customFormat="false" ht="15.75" hidden="false" customHeight="false" outlineLevel="0" collapsed="false">
      <c r="D12422" s="240" t="n">
        <v>12422</v>
      </c>
    </row>
    <row r="12423" customFormat="false" ht="15.75" hidden="false" customHeight="false" outlineLevel="0" collapsed="false">
      <c r="D12423" s="240" t="n">
        <v>12423</v>
      </c>
    </row>
    <row r="12424" customFormat="false" ht="15.75" hidden="false" customHeight="false" outlineLevel="0" collapsed="false">
      <c r="D12424" s="240" t="n">
        <v>12424</v>
      </c>
    </row>
    <row r="12425" customFormat="false" ht="15.75" hidden="false" customHeight="false" outlineLevel="0" collapsed="false">
      <c r="D12425" s="240" t="n">
        <v>12425</v>
      </c>
    </row>
    <row r="12426" customFormat="false" ht="15.75" hidden="false" customHeight="false" outlineLevel="0" collapsed="false">
      <c r="D12426" s="240" t="n">
        <v>12426</v>
      </c>
    </row>
    <row r="12427" customFormat="false" ht="15.75" hidden="false" customHeight="false" outlineLevel="0" collapsed="false">
      <c r="D12427" s="240" t="n">
        <v>12427</v>
      </c>
    </row>
    <row r="12428" customFormat="false" ht="15.75" hidden="false" customHeight="false" outlineLevel="0" collapsed="false">
      <c r="D12428" s="240" t="n">
        <v>12428</v>
      </c>
    </row>
    <row r="12429" customFormat="false" ht="15.75" hidden="false" customHeight="false" outlineLevel="0" collapsed="false">
      <c r="D12429" s="240" t="n">
        <v>12429</v>
      </c>
    </row>
    <row r="12430" customFormat="false" ht="15.75" hidden="false" customHeight="false" outlineLevel="0" collapsed="false">
      <c r="D12430" s="240" t="n">
        <v>12430</v>
      </c>
    </row>
    <row r="12431" customFormat="false" ht="15.75" hidden="false" customHeight="false" outlineLevel="0" collapsed="false">
      <c r="D12431" s="240" t="n">
        <v>12431</v>
      </c>
    </row>
    <row r="12432" customFormat="false" ht="15.75" hidden="false" customHeight="false" outlineLevel="0" collapsed="false">
      <c r="D12432" s="240" t="n">
        <v>12432</v>
      </c>
    </row>
    <row r="12433" customFormat="false" ht="15.75" hidden="false" customHeight="false" outlineLevel="0" collapsed="false">
      <c r="D12433" s="240" t="n">
        <v>12433</v>
      </c>
    </row>
    <row r="12434" customFormat="false" ht="15.75" hidden="false" customHeight="false" outlineLevel="0" collapsed="false">
      <c r="D12434" s="240" t="n">
        <v>12434</v>
      </c>
    </row>
    <row r="12435" customFormat="false" ht="15.75" hidden="false" customHeight="false" outlineLevel="0" collapsed="false">
      <c r="D12435" s="240" t="n">
        <v>12435</v>
      </c>
    </row>
    <row r="12436" customFormat="false" ht="15.75" hidden="false" customHeight="false" outlineLevel="0" collapsed="false">
      <c r="D12436" s="240" t="n">
        <v>12436</v>
      </c>
    </row>
    <row r="12437" customFormat="false" ht="15.75" hidden="false" customHeight="false" outlineLevel="0" collapsed="false">
      <c r="D12437" s="240" t="n">
        <v>12437</v>
      </c>
    </row>
    <row r="12438" customFormat="false" ht="15.75" hidden="false" customHeight="false" outlineLevel="0" collapsed="false">
      <c r="D12438" s="240" t="n">
        <v>12438</v>
      </c>
    </row>
    <row r="12439" customFormat="false" ht="15.75" hidden="false" customHeight="false" outlineLevel="0" collapsed="false">
      <c r="D12439" s="240" t="n">
        <v>12439</v>
      </c>
    </row>
    <row r="12440" customFormat="false" ht="15.75" hidden="false" customHeight="false" outlineLevel="0" collapsed="false">
      <c r="D12440" s="240" t="n">
        <v>12440</v>
      </c>
    </row>
    <row r="12441" customFormat="false" ht="15.75" hidden="false" customHeight="false" outlineLevel="0" collapsed="false">
      <c r="D12441" s="240" t="n">
        <v>12441</v>
      </c>
    </row>
    <row r="12442" customFormat="false" ht="15.75" hidden="false" customHeight="false" outlineLevel="0" collapsed="false">
      <c r="D12442" s="240" t="n">
        <v>12442</v>
      </c>
    </row>
    <row r="12443" customFormat="false" ht="15.75" hidden="false" customHeight="false" outlineLevel="0" collapsed="false">
      <c r="D12443" s="240" t="n">
        <v>12443</v>
      </c>
    </row>
    <row r="12444" customFormat="false" ht="15.75" hidden="false" customHeight="false" outlineLevel="0" collapsed="false">
      <c r="D12444" s="240" t="n">
        <v>12444</v>
      </c>
    </row>
    <row r="12445" customFormat="false" ht="15.75" hidden="false" customHeight="false" outlineLevel="0" collapsed="false">
      <c r="D12445" s="240" t="n">
        <v>12445</v>
      </c>
    </row>
    <row r="12446" customFormat="false" ht="15.75" hidden="false" customHeight="false" outlineLevel="0" collapsed="false">
      <c r="D12446" s="240" t="n">
        <v>12446</v>
      </c>
    </row>
    <row r="12447" customFormat="false" ht="15.75" hidden="false" customHeight="false" outlineLevel="0" collapsed="false">
      <c r="D12447" s="240" t="n">
        <v>12447</v>
      </c>
    </row>
    <row r="12448" customFormat="false" ht="15.75" hidden="false" customHeight="false" outlineLevel="0" collapsed="false">
      <c r="D12448" s="240" t="n">
        <v>12448</v>
      </c>
    </row>
    <row r="12449" customFormat="false" ht="15.75" hidden="false" customHeight="false" outlineLevel="0" collapsed="false">
      <c r="D12449" s="240" t="n">
        <v>12449</v>
      </c>
    </row>
    <row r="12450" customFormat="false" ht="15.75" hidden="false" customHeight="false" outlineLevel="0" collapsed="false">
      <c r="D12450" s="240" t="n">
        <v>12450</v>
      </c>
    </row>
    <row r="12451" customFormat="false" ht="15.75" hidden="false" customHeight="false" outlineLevel="0" collapsed="false">
      <c r="D12451" s="240" t="n">
        <v>12451</v>
      </c>
    </row>
    <row r="12452" customFormat="false" ht="15.75" hidden="false" customHeight="false" outlineLevel="0" collapsed="false">
      <c r="D12452" s="240" t="n">
        <v>12452</v>
      </c>
    </row>
    <row r="12453" customFormat="false" ht="15.75" hidden="false" customHeight="false" outlineLevel="0" collapsed="false">
      <c r="D12453" s="240" t="n">
        <v>12453</v>
      </c>
    </row>
    <row r="12454" customFormat="false" ht="15.75" hidden="false" customHeight="false" outlineLevel="0" collapsed="false">
      <c r="D12454" s="240" t="n">
        <v>12454</v>
      </c>
    </row>
    <row r="12455" customFormat="false" ht="15.75" hidden="false" customHeight="false" outlineLevel="0" collapsed="false">
      <c r="D12455" s="240" t="n">
        <v>12455</v>
      </c>
    </row>
    <row r="12456" customFormat="false" ht="15.75" hidden="false" customHeight="false" outlineLevel="0" collapsed="false">
      <c r="D12456" s="240" t="n">
        <v>12456</v>
      </c>
    </row>
    <row r="12457" customFormat="false" ht="15.75" hidden="false" customHeight="false" outlineLevel="0" collapsed="false">
      <c r="D12457" s="240" t="n">
        <v>12457</v>
      </c>
    </row>
    <row r="12458" customFormat="false" ht="15.75" hidden="false" customHeight="false" outlineLevel="0" collapsed="false">
      <c r="D12458" s="240" t="n">
        <v>12458</v>
      </c>
    </row>
    <row r="12459" customFormat="false" ht="15.75" hidden="false" customHeight="false" outlineLevel="0" collapsed="false">
      <c r="D12459" s="240" t="n">
        <v>12459</v>
      </c>
    </row>
    <row r="12460" customFormat="false" ht="15.75" hidden="false" customHeight="false" outlineLevel="0" collapsed="false">
      <c r="D12460" s="240" t="n">
        <v>12460</v>
      </c>
    </row>
    <row r="12461" customFormat="false" ht="15.75" hidden="false" customHeight="false" outlineLevel="0" collapsed="false">
      <c r="D12461" s="240" t="n">
        <v>12461</v>
      </c>
    </row>
    <row r="12462" customFormat="false" ht="15.75" hidden="false" customHeight="false" outlineLevel="0" collapsed="false">
      <c r="D12462" s="240" t="n">
        <v>12462</v>
      </c>
    </row>
    <row r="12463" customFormat="false" ht="15.75" hidden="false" customHeight="false" outlineLevel="0" collapsed="false">
      <c r="D12463" s="240" t="n">
        <v>12463</v>
      </c>
    </row>
    <row r="12464" customFormat="false" ht="15.75" hidden="false" customHeight="false" outlineLevel="0" collapsed="false">
      <c r="D12464" s="240" t="n">
        <v>12464</v>
      </c>
    </row>
    <row r="12465" customFormat="false" ht="15.75" hidden="false" customHeight="false" outlineLevel="0" collapsed="false">
      <c r="D12465" s="240" t="n">
        <v>12465</v>
      </c>
    </row>
    <row r="12466" customFormat="false" ht="15.75" hidden="false" customHeight="false" outlineLevel="0" collapsed="false">
      <c r="D12466" s="240" t="n">
        <v>12466</v>
      </c>
    </row>
    <row r="12467" customFormat="false" ht="15.75" hidden="false" customHeight="false" outlineLevel="0" collapsed="false">
      <c r="D12467" s="240" t="n">
        <v>12467</v>
      </c>
    </row>
    <row r="12468" customFormat="false" ht="15.75" hidden="false" customHeight="false" outlineLevel="0" collapsed="false">
      <c r="D12468" s="240" t="n">
        <v>12468</v>
      </c>
    </row>
    <row r="12469" customFormat="false" ht="15.75" hidden="false" customHeight="false" outlineLevel="0" collapsed="false">
      <c r="D12469" s="240" t="n">
        <v>12469</v>
      </c>
    </row>
    <row r="12470" customFormat="false" ht="15.75" hidden="false" customHeight="false" outlineLevel="0" collapsed="false">
      <c r="D12470" s="240" t="n">
        <v>12470</v>
      </c>
    </row>
    <row r="12471" customFormat="false" ht="15.75" hidden="false" customHeight="false" outlineLevel="0" collapsed="false">
      <c r="D12471" s="240" t="n">
        <v>12471</v>
      </c>
    </row>
    <row r="12472" customFormat="false" ht="15.75" hidden="false" customHeight="false" outlineLevel="0" collapsed="false">
      <c r="D12472" s="240" t="n">
        <v>12472</v>
      </c>
    </row>
    <row r="12473" customFormat="false" ht="15.75" hidden="false" customHeight="false" outlineLevel="0" collapsed="false">
      <c r="D12473" s="240" t="n">
        <v>12473</v>
      </c>
    </row>
    <row r="12474" customFormat="false" ht="15.75" hidden="false" customHeight="false" outlineLevel="0" collapsed="false">
      <c r="D12474" s="240" t="n">
        <v>12474</v>
      </c>
    </row>
    <row r="12475" customFormat="false" ht="15.75" hidden="false" customHeight="false" outlineLevel="0" collapsed="false">
      <c r="D12475" s="240" t="n">
        <v>12475</v>
      </c>
    </row>
    <row r="12476" customFormat="false" ht="15.75" hidden="false" customHeight="false" outlineLevel="0" collapsed="false">
      <c r="D12476" s="240" t="n">
        <v>12476</v>
      </c>
    </row>
    <row r="12477" customFormat="false" ht="15.75" hidden="false" customHeight="false" outlineLevel="0" collapsed="false">
      <c r="D12477" s="240" t="n">
        <v>12477</v>
      </c>
    </row>
    <row r="12478" customFormat="false" ht="15.75" hidden="false" customHeight="false" outlineLevel="0" collapsed="false">
      <c r="D12478" s="240" t="n">
        <v>12478</v>
      </c>
    </row>
    <row r="12479" customFormat="false" ht="15.75" hidden="false" customHeight="false" outlineLevel="0" collapsed="false">
      <c r="D12479" s="240" t="n">
        <v>12479</v>
      </c>
    </row>
    <row r="12480" customFormat="false" ht="15.75" hidden="false" customHeight="false" outlineLevel="0" collapsed="false">
      <c r="D12480" s="240" t="n">
        <v>12480</v>
      </c>
    </row>
    <row r="12481" customFormat="false" ht="15.75" hidden="false" customHeight="false" outlineLevel="0" collapsed="false">
      <c r="D12481" s="240" t="n">
        <v>12481</v>
      </c>
    </row>
    <row r="12482" customFormat="false" ht="15.75" hidden="false" customHeight="false" outlineLevel="0" collapsed="false">
      <c r="D12482" s="240" t="n">
        <v>12482</v>
      </c>
    </row>
    <row r="12483" customFormat="false" ht="15.75" hidden="false" customHeight="false" outlineLevel="0" collapsed="false">
      <c r="D12483" s="240" t="n">
        <v>12483</v>
      </c>
    </row>
    <row r="12484" customFormat="false" ht="15.75" hidden="false" customHeight="false" outlineLevel="0" collapsed="false">
      <c r="D12484" s="240" t="n">
        <v>12484</v>
      </c>
    </row>
    <row r="12485" customFormat="false" ht="15.75" hidden="false" customHeight="false" outlineLevel="0" collapsed="false">
      <c r="D12485" s="240" t="n">
        <v>12485</v>
      </c>
    </row>
    <row r="12486" customFormat="false" ht="15.75" hidden="false" customHeight="false" outlineLevel="0" collapsed="false">
      <c r="D12486" s="240" t="n">
        <v>12486</v>
      </c>
    </row>
    <row r="12487" customFormat="false" ht="15.75" hidden="false" customHeight="false" outlineLevel="0" collapsed="false">
      <c r="D12487" s="240" t="n">
        <v>12487</v>
      </c>
    </row>
    <row r="12488" customFormat="false" ht="15.75" hidden="false" customHeight="false" outlineLevel="0" collapsed="false">
      <c r="D12488" s="240" t="n">
        <v>12488</v>
      </c>
    </row>
    <row r="12489" customFormat="false" ht="15.75" hidden="false" customHeight="false" outlineLevel="0" collapsed="false">
      <c r="D12489" s="240" t="n">
        <v>12489</v>
      </c>
    </row>
    <row r="12490" customFormat="false" ht="15.75" hidden="false" customHeight="false" outlineLevel="0" collapsed="false">
      <c r="D12490" s="240" t="n">
        <v>12490</v>
      </c>
    </row>
    <row r="12491" customFormat="false" ht="15.75" hidden="false" customHeight="false" outlineLevel="0" collapsed="false">
      <c r="D12491" s="240" t="n">
        <v>12491</v>
      </c>
    </row>
    <row r="12492" customFormat="false" ht="15.75" hidden="false" customHeight="false" outlineLevel="0" collapsed="false">
      <c r="D12492" s="240" t="n">
        <v>12492</v>
      </c>
    </row>
    <row r="12493" customFormat="false" ht="15.75" hidden="false" customHeight="false" outlineLevel="0" collapsed="false">
      <c r="D12493" s="240" t="n">
        <v>12493</v>
      </c>
    </row>
    <row r="12494" customFormat="false" ht="15.75" hidden="false" customHeight="false" outlineLevel="0" collapsed="false">
      <c r="D12494" s="240" t="n">
        <v>12494</v>
      </c>
    </row>
    <row r="12495" customFormat="false" ht="15.75" hidden="false" customHeight="false" outlineLevel="0" collapsed="false">
      <c r="D12495" s="240" t="n">
        <v>12495</v>
      </c>
    </row>
    <row r="12496" customFormat="false" ht="15.75" hidden="false" customHeight="false" outlineLevel="0" collapsed="false">
      <c r="D12496" s="240" t="n">
        <v>12496</v>
      </c>
    </row>
    <row r="12497" customFormat="false" ht="15.75" hidden="false" customHeight="false" outlineLevel="0" collapsed="false">
      <c r="D12497" s="240" t="n">
        <v>12497</v>
      </c>
    </row>
    <row r="12498" customFormat="false" ht="15.75" hidden="false" customHeight="false" outlineLevel="0" collapsed="false">
      <c r="D12498" s="240" t="n">
        <v>12498</v>
      </c>
    </row>
    <row r="12499" customFormat="false" ht="15.75" hidden="false" customHeight="false" outlineLevel="0" collapsed="false">
      <c r="D12499" s="240" t="n">
        <v>12499</v>
      </c>
    </row>
    <row r="12500" customFormat="false" ht="15.75" hidden="false" customHeight="false" outlineLevel="0" collapsed="false">
      <c r="D12500" s="240" t="n">
        <v>12500</v>
      </c>
    </row>
    <row r="12501" customFormat="false" ht="15.75" hidden="false" customHeight="false" outlineLevel="0" collapsed="false">
      <c r="D12501" s="240" t="n">
        <v>12501</v>
      </c>
    </row>
    <row r="12502" customFormat="false" ht="15.75" hidden="false" customHeight="false" outlineLevel="0" collapsed="false">
      <c r="D12502" s="240" t="n">
        <v>12502</v>
      </c>
    </row>
    <row r="12503" customFormat="false" ht="15.75" hidden="false" customHeight="false" outlineLevel="0" collapsed="false">
      <c r="D12503" s="240" t="n">
        <v>12503</v>
      </c>
    </row>
    <row r="12504" customFormat="false" ht="15.75" hidden="false" customHeight="false" outlineLevel="0" collapsed="false">
      <c r="D12504" s="240" t="n">
        <v>12504</v>
      </c>
    </row>
    <row r="12505" customFormat="false" ht="15.75" hidden="false" customHeight="false" outlineLevel="0" collapsed="false">
      <c r="D12505" s="240" t="n">
        <v>12505</v>
      </c>
    </row>
    <row r="12506" customFormat="false" ht="15.75" hidden="false" customHeight="false" outlineLevel="0" collapsed="false">
      <c r="D12506" s="240" t="n">
        <v>12506</v>
      </c>
    </row>
    <row r="12507" customFormat="false" ht="15.75" hidden="false" customHeight="false" outlineLevel="0" collapsed="false">
      <c r="D12507" s="240" t="n">
        <v>12507</v>
      </c>
    </row>
    <row r="12508" customFormat="false" ht="15.75" hidden="false" customHeight="false" outlineLevel="0" collapsed="false">
      <c r="D12508" s="240" t="n">
        <v>12508</v>
      </c>
    </row>
    <row r="12509" customFormat="false" ht="15.75" hidden="false" customHeight="false" outlineLevel="0" collapsed="false">
      <c r="D12509" s="240" t="n">
        <v>12509</v>
      </c>
    </row>
    <row r="12510" customFormat="false" ht="15.75" hidden="false" customHeight="false" outlineLevel="0" collapsed="false">
      <c r="D12510" s="240" t="n">
        <v>12510</v>
      </c>
    </row>
    <row r="12511" customFormat="false" ht="15.75" hidden="false" customHeight="false" outlineLevel="0" collapsed="false">
      <c r="D12511" s="240" t="n">
        <v>12511</v>
      </c>
    </row>
    <row r="12512" customFormat="false" ht="15.75" hidden="false" customHeight="false" outlineLevel="0" collapsed="false">
      <c r="D12512" s="240" t="n">
        <v>12512</v>
      </c>
    </row>
    <row r="12513" customFormat="false" ht="15.75" hidden="false" customHeight="false" outlineLevel="0" collapsed="false">
      <c r="D12513" s="240" t="n">
        <v>12513</v>
      </c>
    </row>
    <row r="12514" customFormat="false" ht="15.75" hidden="false" customHeight="false" outlineLevel="0" collapsed="false">
      <c r="D12514" s="240" t="n">
        <v>12514</v>
      </c>
    </row>
    <row r="12515" customFormat="false" ht="15.75" hidden="false" customHeight="false" outlineLevel="0" collapsed="false">
      <c r="D12515" s="240" t="n">
        <v>12515</v>
      </c>
    </row>
    <row r="12516" customFormat="false" ht="15.75" hidden="false" customHeight="false" outlineLevel="0" collapsed="false">
      <c r="D12516" s="240" t="n">
        <v>12516</v>
      </c>
    </row>
    <row r="12517" customFormat="false" ht="15.75" hidden="false" customHeight="false" outlineLevel="0" collapsed="false">
      <c r="D12517" s="240" t="n">
        <v>12517</v>
      </c>
    </row>
    <row r="12518" customFormat="false" ht="15.75" hidden="false" customHeight="false" outlineLevel="0" collapsed="false">
      <c r="D12518" s="240" t="n">
        <v>12518</v>
      </c>
    </row>
    <row r="12519" customFormat="false" ht="15.75" hidden="false" customHeight="false" outlineLevel="0" collapsed="false">
      <c r="D12519" s="240" t="n">
        <v>12519</v>
      </c>
    </row>
    <row r="12520" customFormat="false" ht="15.75" hidden="false" customHeight="false" outlineLevel="0" collapsed="false">
      <c r="D12520" s="240" t="n">
        <v>12520</v>
      </c>
    </row>
    <row r="12521" customFormat="false" ht="15.75" hidden="false" customHeight="false" outlineLevel="0" collapsed="false">
      <c r="D12521" s="240" t="n">
        <v>12521</v>
      </c>
    </row>
    <row r="12522" customFormat="false" ht="15.75" hidden="false" customHeight="false" outlineLevel="0" collapsed="false">
      <c r="D12522" s="240" t="n">
        <v>12522</v>
      </c>
    </row>
    <row r="12523" customFormat="false" ht="15.75" hidden="false" customHeight="false" outlineLevel="0" collapsed="false">
      <c r="D12523" s="240" t="n">
        <v>12523</v>
      </c>
    </row>
    <row r="12524" customFormat="false" ht="15.75" hidden="false" customHeight="false" outlineLevel="0" collapsed="false">
      <c r="D12524" s="240" t="n">
        <v>12524</v>
      </c>
    </row>
    <row r="12525" customFormat="false" ht="15.75" hidden="false" customHeight="false" outlineLevel="0" collapsed="false">
      <c r="D12525" s="240" t="n">
        <v>12525</v>
      </c>
    </row>
    <row r="12526" customFormat="false" ht="15.75" hidden="false" customHeight="false" outlineLevel="0" collapsed="false">
      <c r="D12526" s="240" t="n">
        <v>12526</v>
      </c>
    </row>
    <row r="12527" customFormat="false" ht="15.75" hidden="false" customHeight="false" outlineLevel="0" collapsed="false">
      <c r="D12527" s="240" t="n">
        <v>12527</v>
      </c>
    </row>
    <row r="12528" customFormat="false" ht="15.75" hidden="false" customHeight="false" outlineLevel="0" collapsed="false">
      <c r="D12528" s="240" t="n">
        <v>12528</v>
      </c>
    </row>
    <row r="12529" customFormat="false" ht="15.75" hidden="false" customHeight="false" outlineLevel="0" collapsed="false">
      <c r="D12529" s="240" t="n">
        <v>12529</v>
      </c>
    </row>
    <row r="12530" customFormat="false" ht="15.75" hidden="false" customHeight="false" outlineLevel="0" collapsed="false">
      <c r="D12530" s="240" t="n">
        <v>12530</v>
      </c>
    </row>
    <row r="12531" customFormat="false" ht="15.75" hidden="false" customHeight="false" outlineLevel="0" collapsed="false">
      <c r="D12531" s="240" t="n">
        <v>12531</v>
      </c>
    </row>
    <row r="12532" customFormat="false" ht="15.75" hidden="false" customHeight="false" outlineLevel="0" collapsed="false">
      <c r="D12532" s="240" t="n">
        <v>12532</v>
      </c>
    </row>
    <row r="12533" customFormat="false" ht="15.75" hidden="false" customHeight="false" outlineLevel="0" collapsed="false">
      <c r="D12533" s="240" t="n">
        <v>12533</v>
      </c>
    </row>
    <row r="12534" customFormat="false" ht="15.75" hidden="false" customHeight="false" outlineLevel="0" collapsed="false">
      <c r="D12534" s="240" t="n">
        <v>12534</v>
      </c>
    </row>
    <row r="12535" customFormat="false" ht="15.75" hidden="false" customHeight="false" outlineLevel="0" collapsed="false">
      <c r="D12535" s="240" t="n">
        <v>12535</v>
      </c>
    </row>
    <row r="12536" customFormat="false" ht="15.75" hidden="false" customHeight="false" outlineLevel="0" collapsed="false">
      <c r="D12536" s="240" t="n">
        <v>12536</v>
      </c>
    </row>
    <row r="12537" customFormat="false" ht="15.75" hidden="false" customHeight="false" outlineLevel="0" collapsed="false">
      <c r="D12537" s="240" t="n">
        <v>12537</v>
      </c>
    </row>
    <row r="12538" customFormat="false" ht="15.75" hidden="false" customHeight="false" outlineLevel="0" collapsed="false">
      <c r="D12538" s="240" t="n">
        <v>12538</v>
      </c>
    </row>
    <row r="12539" customFormat="false" ht="15.75" hidden="false" customHeight="false" outlineLevel="0" collapsed="false">
      <c r="D12539" s="240" t="n">
        <v>12539</v>
      </c>
    </row>
    <row r="12540" customFormat="false" ht="15.75" hidden="false" customHeight="false" outlineLevel="0" collapsed="false">
      <c r="D12540" s="240" t="n">
        <v>12540</v>
      </c>
    </row>
    <row r="12541" customFormat="false" ht="15.75" hidden="false" customHeight="false" outlineLevel="0" collapsed="false">
      <c r="D12541" s="240" t="n">
        <v>12541</v>
      </c>
    </row>
    <row r="12542" customFormat="false" ht="15.75" hidden="false" customHeight="false" outlineLevel="0" collapsed="false">
      <c r="D12542" s="240" t="n">
        <v>12542</v>
      </c>
    </row>
    <row r="12543" customFormat="false" ht="15.75" hidden="false" customHeight="false" outlineLevel="0" collapsed="false">
      <c r="D12543" s="240" t="n">
        <v>12543</v>
      </c>
    </row>
    <row r="12544" customFormat="false" ht="15.75" hidden="false" customHeight="false" outlineLevel="0" collapsed="false">
      <c r="D12544" s="240" t="n">
        <v>12544</v>
      </c>
    </row>
    <row r="12545" customFormat="false" ht="15.75" hidden="false" customHeight="false" outlineLevel="0" collapsed="false">
      <c r="D12545" s="240" t="n">
        <v>12545</v>
      </c>
    </row>
    <row r="12546" customFormat="false" ht="15.75" hidden="false" customHeight="false" outlineLevel="0" collapsed="false">
      <c r="D12546" s="240" t="n">
        <v>12546</v>
      </c>
    </row>
    <row r="12547" customFormat="false" ht="15.75" hidden="false" customHeight="false" outlineLevel="0" collapsed="false">
      <c r="D12547" s="240" t="n">
        <v>12547</v>
      </c>
    </row>
    <row r="12548" customFormat="false" ht="15.75" hidden="false" customHeight="false" outlineLevel="0" collapsed="false">
      <c r="D12548" s="240" t="n">
        <v>12548</v>
      </c>
    </row>
    <row r="12549" customFormat="false" ht="15.75" hidden="false" customHeight="false" outlineLevel="0" collapsed="false">
      <c r="D12549" s="240" t="n">
        <v>12549</v>
      </c>
    </row>
    <row r="12550" customFormat="false" ht="15.75" hidden="false" customHeight="false" outlineLevel="0" collapsed="false">
      <c r="D12550" s="240" t="n">
        <v>12550</v>
      </c>
    </row>
    <row r="12551" customFormat="false" ht="15.75" hidden="false" customHeight="false" outlineLevel="0" collapsed="false">
      <c r="D12551" s="240" t="n">
        <v>12551</v>
      </c>
    </row>
    <row r="12552" customFormat="false" ht="15.75" hidden="false" customHeight="false" outlineLevel="0" collapsed="false">
      <c r="D12552" s="240" t="n">
        <v>12552</v>
      </c>
    </row>
    <row r="12553" customFormat="false" ht="15.75" hidden="false" customHeight="false" outlineLevel="0" collapsed="false">
      <c r="D12553" s="240" t="n">
        <v>12553</v>
      </c>
    </row>
    <row r="12554" customFormat="false" ht="15.75" hidden="false" customHeight="false" outlineLevel="0" collapsed="false">
      <c r="D12554" s="240" t="n">
        <v>12554</v>
      </c>
    </row>
    <row r="12555" customFormat="false" ht="15.75" hidden="false" customHeight="false" outlineLevel="0" collapsed="false">
      <c r="D12555" s="240" t="n">
        <v>12555</v>
      </c>
    </row>
    <row r="12556" customFormat="false" ht="15.75" hidden="false" customHeight="false" outlineLevel="0" collapsed="false">
      <c r="D12556" s="240" t="n">
        <v>12556</v>
      </c>
    </row>
    <row r="12557" customFormat="false" ht="15.75" hidden="false" customHeight="false" outlineLevel="0" collapsed="false">
      <c r="D12557" s="240" t="n">
        <v>12557</v>
      </c>
    </row>
    <row r="12558" customFormat="false" ht="15.75" hidden="false" customHeight="false" outlineLevel="0" collapsed="false">
      <c r="D12558" s="240" t="n">
        <v>12558</v>
      </c>
    </row>
    <row r="12559" customFormat="false" ht="15.75" hidden="false" customHeight="false" outlineLevel="0" collapsed="false">
      <c r="D12559" s="240" t="n">
        <v>12559</v>
      </c>
    </row>
    <row r="12560" customFormat="false" ht="15.75" hidden="false" customHeight="false" outlineLevel="0" collapsed="false">
      <c r="D12560" s="240" t="n">
        <v>12560</v>
      </c>
    </row>
    <row r="12561" customFormat="false" ht="15.75" hidden="false" customHeight="false" outlineLevel="0" collapsed="false">
      <c r="D12561" s="240" t="n">
        <v>12561</v>
      </c>
    </row>
    <row r="12562" customFormat="false" ht="15.75" hidden="false" customHeight="false" outlineLevel="0" collapsed="false">
      <c r="D12562" s="240" t="n">
        <v>12562</v>
      </c>
    </row>
    <row r="12563" customFormat="false" ht="15.75" hidden="false" customHeight="false" outlineLevel="0" collapsed="false">
      <c r="D12563" s="240" t="n">
        <v>12563</v>
      </c>
    </row>
    <row r="12564" customFormat="false" ht="15.75" hidden="false" customHeight="false" outlineLevel="0" collapsed="false">
      <c r="D12564" s="240" t="n">
        <v>12564</v>
      </c>
    </row>
    <row r="12565" customFormat="false" ht="15.75" hidden="false" customHeight="false" outlineLevel="0" collapsed="false">
      <c r="D12565" s="240" t="n">
        <v>12565</v>
      </c>
    </row>
    <row r="12566" customFormat="false" ht="15.75" hidden="false" customHeight="false" outlineLevel="0" collapsed="false">
      <c r="D12566" s="240" t="n">
        <v>12566</v>
      </c>
    </row>
    <row r="12567" customFormat="false" ht="15.75" hidden="false" customHeight="false" outlineLevel="0" collapsed="false">
      <c r="D12567" s="240" t="n">
        <v>12567</v>
      </c>
    </row>
    <row r="12568" customFormat="false" ht="15.75" hidden="false" customHeight="false" outlineLevel="0" collapsed="false">
      <c r="D12568" s="240" t="n">
        <v>12568</v>
      </c>
    </row>
    <row r="12569" customFormat="false" ht="15.75" hidden="false" customHeight="false" outlineLevel="0" collapsed="false">
      <c r="D12569" s="240" t="n">
        <v>12569</v>
      </c>
    </row>
    <row r="12570" customFormat="false" ht="15.75" hidden="false" customHeight="false" outlineLevel="0" collapsed="false">
      <c r="D12570" s="240" t="n">
        <v>12570</v>
      </c>
    </row>
    <row r="12571" customFormat="false" ht="15.75" hidden="false" customHeight="false" outlineLevel="0" collapsed="false">
      <c r="D12571" s="240" t="n">
        <v>12571</v>
      </c>
    </row>
    <row r="12572" customFormat="false" ht="15.75" hidden="false" customHeight="false" outlineLevel="0" collapsed="false">
      <c r="D12572" s="240" t="n">
        <v>12572</v>
      </c>
    </row>
    <row r="12573" customFormat="false" ht="15.75" hidden="false" customHeight="false" outlineLevel="0" collapsed="false">
      <c r="D12573" s="240" t="n">
        <v>12573</v>
      </c>
    </row>
    <row r="12574" customFormat="false" ht="15.75" hidden="false" customHeight="false" outlineLevel="0" collapsed="false">
      <c r="D12574" s="240" t="n">
        <v>12574</v>
      </c>
    </row>
    <row r="12575" customFormat="false" ht="15.75" hidden="false" customHeight="false" outlineLevel="0" collapsed="false">
      <c r="D12575" s="240" t="n">
        <v>12575</v>
      </c>
    </row>
    <row r="12576" customFormat="false" ht="15.75" hidden="false" customHeight="false" outlineLevel="0" collapsed="false">
      <c r="D12576" s="240" t="n">
        <v>12576</v>
      </c>
    </row>
    <row r="12577" customFormat="false" ht="15.75" hidden="false" customHeight="false" outlineLevel="0" collapsed="false">
      <c r="D12577" s="240" t="n">
        <v>12577</v>
      </c>
    </row>
    <row r="12578" customFormat="false" ht="15.75" hidden="false" customHeight="false" outlineLevel="0" collapsed="false">
      <c r="D12578" s="240" t="n">
        <v>12578</v>
      </c>
    </row>
    <row r="12579" customFormat="false" ht="15.75" hidden="false" customHeight="false" outlineLevel="0" collapsed="false">
      <c r="D12579" s="240" t="n">
        <v>12579</v>
      </c>
    </row>
    <row r="12580" customFormat="false" ht="15.75" hidden="false" customHeight="false" outlineLevel="0" collapsed="false">
      <c r="D12580" s="240" t="n">
        <v>12580</v>
      </c>
    </row>
    <row r="12581" customFormat="false" ht="15.75" hidden="false" customHeight="false" outlineLevel="0" collapsed="false">
      <c r="D12581" s="240" t="n">
        <v>12581</v>
      </c>
    </row>
    <row r="12582" customFormat="false" ht="15.75" hidden="false" customHeight="false" outlineLevel="0" collapsed="false">
      <c r="D12582" s="240" t="n">
        <v>12582</v>
      </c>
    </row>
    <row r="12583" customFormat="false" ht="15.75" hidden="false" customHeight="false" outlineLevel="0" collapsed="false">
      <c r="D12583" s="240" t="n">
        <v>12583</v>
      </c>
    </row>
    <row r="12584" customFormat="false" ht="15.75" hidden="false" customHeight="false" outlineLevel="0" collapsed="false">
      <c r="D12584" s="240" t="n">
        <v>12584</v>
      </c>
    </row>
    <row r="12585" customFormat="false" ht="15.75" hidden="false" customHeight="false" outlineLevel="0" collapsed="false">
      <c r="D12585" s="240" t="n">
        <v>12585</v>
      </c>
    </row>
    <row r="12586" customFormat="false" ht="15.75" hidden="false" customHeight="false" outlineLevel="0" collapsed="false">
      <c r="D12586" s="240" t="n">
        <v>12586</v>
      </c>
    </row>
    <row r="12587" customFormat="false" ht="15.75" hidden="false" customHeight="false" outlineLevel="0" collapsed="false">
      <c r="D12587" s="240" t="n">
        <v>12587</v>
      </c>
    </row>
    <row r="12588" customFormat="false" ht="15.75" hidden="false" customHeight="false" outlineLevel="0" collapsed="false">
      <c r="D12588" s="240" t="n">
        <v>12588</v>
      </c>
    </row>
    <row r="12589" customFormat="false" ht="15.75" hidden="false" customHeight="false" outlineLevel="0" collapsed="false">
      <c r="D12589" s="240" t="n">
        <v>12589</v>
      </c>
    </row>
    <row r="12590" customFormat="false" ht="15.75" hidden="false" customHeight="false" outlineLevel="0" collapsed="false">
      <c r="D12590" s="240" t="n">
        <v>12590</v>
      </c>
    </row>
    <row r="12591" customFormat="false" ht="15.75" hidden="false" customHeight="false" outlineLevel="0" collapsed="false">
      <c r="D12591" s="240" t="n">
        <v>12591</v>
      </c>
    </row>
    <row r="12592" customFormat="false" ht="15.75" hidden="false" customHeight="false" outlineLevel="0" collapsed="false">
      <c r="D12592" s="240" t="n">
        <v>12592</v>
      </c>
    </row>
    <row r="12593" customFormat="false" ht="15.75" hidden="false" customHeight="false" outlineLevel="0" collapsed="false">
      <c r="D12593" s="240" t="n">
        <v>12593</v>
      </c>
    </row>
    <row r="12594" customFormat="false" ht="15.75" hidden="false" customHeight="false" outlineLevel="0" collapsed="false">
      <c r="D12594" s="240" t="n">
        <v>12594</v>
      </c>
    </row>
    <row r="12595" customFormat="false" ht="15.75" hidden="false" customHeight="false" outlineLevel="0" collapsed="false">
      <c r="D12595" s="240" t="n">
        <v>12595</v>
      </c>
    </row>
    <row r="12596" customFormat="false" ht="15.75" hidden="false" customHeight="false" outlineLevel="0" collapsed="false">
      <c r="D12596" s="240" t="n">
        <v>12596</v>
      </c>
    </row>
    <row r="12597" customFormat="false" ht="15.75" hidden="false" customHeight="false" outlineLevel="0" collapsed="false">
      <c r="D12597" s="240" t="n">
        <v>12597</v>
      </c>
    </row>
    <row r="12598" customFormat="false" ht="15.75" hidden="false" customHeight="false" outlineLevel="0" collapsed="false">
      <c r="D12598" s="240" t="n">
        <v>12598</v>
      </c>
    </row>
    <row r="12599" customFormat="false" ht="15.75" hidden="false" customHeight="false" outlineLevel="0" collapsed="false">
      <c r="D12599" s="240" t="n">
        <v>12599</v>
      </c>
    </row>
    <row r="12600" customFormat="false" ht="15.75" hidden="false" customHeight="false" outlineLevel="0" collapsed="false">
      <c r="D12600" s="240" t="n">
        <v>12600</v>
      </c>
    </row>
    <row r="12601" customFormat="false" ht="15.75" hidden="false" customHeight="false" outlineLevel="0" collapsed="false">
      <c r="D12601" s="240" t="n">
        <v>12601</v>
      </c>
    </row>
    <row r="12602" customFormat="false" ht="15.75" hidden="false" customHeight="false" outlineLevel="0" collapsed="false">
      <c r="D12602" s="240" t="n">
        <v>12602</v>
      </c>
    </row>
    <row r="12603" customFormat="false" ht="15.75" hidden="false" customHeight="false" outlineLevel="0" collapsed="false">
      <c r="D12603" s="240" t="n">
        <v>12603</v>
      </c>
    </row>
    <row r="12604" customFormat="false" ht="15.75" hidden="false" customHeight="false" outlineLevel="0" collapsed="false">
      <c r="D12604" s="240" t="n">
        <v>12604</v>
      </c>
    </row>
    <row r="12605" customFormat="false" ht="15.75" hidden="false" customHeight="false" outlineLevel="0" collapsed="false">
      <c r="D12605" s="240" t="n">
        <v>12605</v>
      </c>
    </row>
    <row r="12606" customFormat="false" ht="15.75" hidden="false" customHeight="false" outlineLevel="0" collapsed="false">
      <c r="D12606" s="240" t="n">
        <v>12606</v>
      </c>
    </row>
    <row r="12607" customFormat="false" ht="15.75" hidden="false" customHeight="false" outlineLevel="0" collapsed="false">
      <c r="D12607" s="240" t="n">
        <v>12607</v>
      </c>
    </row>
    <row r="12608" customFormat="false" ht="15.75" hidden="false" customHeight="false" outlineLevel="0" collapsed="false">
      <c r="D12608" s="240" t="n">
        <v>12608</v>
      </c>
    </row>
    <row r="12609" customFormat="false" ht="15.75" hidden="false" customHeight="false" outlineLevel="0" collapsed="false">
      <c r="D12609" s="240" t="n">
        <v>12609</v>
      </c>
    </row>
    <row r="12610" customFormat="false" ht="15.75" hidden="false" customHeight="false" outlineLevel="0" collapsed="false">
      <c r="D12610" s="240" t="n">
        <v>12610</v>
      </c>
    </row>
    <row r="12611" customFormat="false" ht="15.75" hidden="false" customHeight="false" outlineLevel="0" collapsed="false">
      <c r="D12611" s="240" t="n">
        <v>12611</v>
      </c>
    </row>
    <row r="12612" customFormat="false" ht="15.75" hidden="false" customHeight="false" outlineLevel="0" collapsed="false">
      <c r="D12612" s="240" t="n">
        <v>12612</v>
      </c>
    </row>
    <row r="12613" customFormat="false" ht="15.75" hidden="false" customHeight="false" outlineLevel="0" collapsed="false">
      <c r="D12613" s="240" t="n">
        <v>12613</v>
      </c>
    </row>
    <row r="12614" customFormat="false" ht="15.75" hidden="false" customHeight="false" outlineLevel="0" collapsed="false">
      <c r="D12614" s="240" t="n">
        <v>12614</v>
      </c>
    </row>
    <row r="12615" customFormat="false" ht="15.75" hidden="false" customHeight="false" outlineLevel="0" collapsed="false">
      <c r="D12615" s="240" t="n">
        <v>12615</v>
      </c>
    </row>
    <row r="12616" customFormat="false" ht="15.75" hidden="false" customHeight="false" outlineLevel="0" collapsed="false">
      <c r="D12616" s="240" t="n">
        <v>12616</v>
      </c>
    </row>
    <row r="12617" customFormat="false" ht="15.75" hidden="false" customHeight="false" outlineLevel="0" collapsed="false">
      <c r="D12617" s="240" t="n">
        <v>12617</v>
      </c>
    </row>
    <row r="12618" customFormat="false" ht="15.75" hidden="false" customHeight="false" outlineLevel="0" collapsed="false">
      <c r="D12618" s="240" t="n">
        <v>12618</v>
      </c>
    </row>
    <row r="12619" customFormat="false" ht="15.75" hidden="false" customHeight="false" outlineLevel="0" collapsed="false">
      <c r="D12619" s="240" t="n">
        <v>12619</v>
      </c>
    </row>
    <row r="12620" customFormat="false" ht="15.75" hidden="false" customHeight="false" outlineLevel="0" collapsed="false">
      <c r="D12620" s="240" t="n">
        <v>12620</v>
      </c>
    </row>
    <row r="12621" customFormat="false" ht="15.75" hidden="false" customHeight="false" outlineLevel="0" collapsed="false">
      <c r="D12621" s="240" t="n">
        <v>12621</v>
      </c>
    </row>
    <row r="12622" customFormat="false" ht="15.75" hidden="false" customHeight="false" outlineLevel="0" collapsed="false">
      <c r="D12622" s="240" t="n">
        <v>12622</v>
      </c>
    </row>
    <row r="12623" customFormat="false" ht="15.75" hidden="false" customHeight="false" outlineLevel="0" collapsed="false">
      <c r="D12623" s="240" t="n">
        <v>12623</v>
      </c>
    </row>
    <row r="12624" customFormat="false" ht="15.75" hidden="false" customHeight="false" outlineLevel="0" collapsed="false">
      <c r="D12624" s="240" t="n">
        <v>12624</v>
      </c>
    </row>
    <row r="12625" customFormat="false" ht="15.75" hidden="false" customHeight="false" outlineLevel="0" collapsed="false">
      <c r="D12625" s="240" t="n">
        <v>12625</v>
      </c>
    </row>
    <row r="12626" customFormat="false" ht="15.75" hidden="false" customHeight="false" outlineLevel="0" collapsed="false">
      <c r="D12626" s="240" t="n">
        <v>12626</v>
      </c>
    </row>
    <row r="12627" customFormat="false" ht="15.75" hidden="false" customHeight="false" outlineLevel="0" collapsed="false">
      <c r="D12627" s="240" t="n">
        <v>12627</v>
      </c>
    </row>
    <row r="12628" customFormat="false" ht="15.75" hidden="false" customHeight="false" outlineLevel="0" collapsed="false">
      <c r="D12628" s="240" t="n">
        <v>12628</v>
      </c>
    </row>
    <row r="12629" customFormat="false" ht="15.75" hidden="false" customHeight="false" outlineLevel="0" collapsed="false">
      <c r="D12629" s="240" t="n">
        <v>12629</v>
      </c>
    </row>
    <row r="12630" customFormat="false" ht="15.75" hidden="false" customHeight="false" outlineLevel="0" collapsed="false">
      <c r="D12630" s="240" t="n">
        <v>12630</v>
      </c>
    </row>
    <row r="12631" customFormat="false" ht="15.75" hidden="false" customHeight="false" outlineLevel="0" collapsed="false">
      <c r="D12631" s="240" t="n">
        <v>12631</v>
      </c>
    </row>
    <row r="12632" customFormat="false" ht="15.75" hidden="false" customHeight="false" outlineLevel="0" collapsed="false">
      <c r="D12632" s="240" t="n">
        <v>12632</v>
      </c>
    </row>
    <row r="12633" customFormat="false" ht="15.75" hidden="false" customHeight="false" outlineLevel="0" collapsed="false">
      <c r="D12633" s="240" t="n">
        <v>12633</v>
      </c>
    </row>
    <row r="12634" customFormat="false" ht="15.75" hidden="false" customHeight="false" outlineLevel="0" collapsed="false">
      <c r="D12634" s="240" t="n">
        <v>12634</v>
      </c>
    </row>
    <row r="12635" customFormat="false" ht="15.75" hidden="false" customHeight="false" outlineLevel="0" collapsed="false">
      <c r="D12635" s="240" t="n">
        <v>12635</v>
      </c>
    </row>
    <row r="12636" customFormat="false" ht="15.75" hidden="false" customHeight="false" outlineLevel="0" collapsed="false">
      <c r="D12636" s="240" t="n">
        <v>12636</v>
      </c>
    </row>
    <row r="12637" customFormat="false" ht="15.75" hidden="false" customHeight="false" outlineLevel="0" collapsed="false">
      <c r="D12637" s="240" t="n">
        <v>12637</v>
      </c>
    </row>
    <row r="12638" customFormat="false" ht="15.75" hidden="false" customHeight="false" outlineLevel="0" collapsed="false">
      <c r="D12638" s="240" t="n">
        <v>12638</v>
      </c>
    </row>
    <row r="12639" customFormat="false" ht="15.75" hidden="false" customHeight="false" outlineLevel="0" collapsed="false">
      <c r="D12639" s="240" t="n">
        <v>12639</v>
      </c>
    </row>
    <row r="12640" customFormat="false" ht="15.75" hidden="false" customHeight="false" outlineLevel="0" collapsed="false">
      <c r="D12640" s="240" t="n">
        <v>12640</v>
      </c>
    </row>
    <row r="12641" customFormat="false" ht="15.75" hidden="false" customHeight="false" outlineLevel="0" collapsed="false">
      <c r="D12641" s="240" t="n">
        <v>12641</v>
      </c>
    </row>
    <row r="12642" customFormat="false" ht="15.75" hidden="false" customHeight="false" outlineLevel="0" collapsed="false">
      <c r="D12642" s="240" t="n">
        <v>12642</v>
      </c>
    </row>
    <row r="12643" customFormat="false" ht="15.75" hidden="false" customHeight="false" outlineLevel="0" collapsed="false">
      <c r="D12643" s="240" t="n">
        <v>12643</v>
      </c>
    </row>
    <row r="12644" customFormat="false" ht="15.75" hidden="false" customHeight="false" outlineLevel="0" collapsed="false">
      <c r="D12644" s="240" t="n">
        <v>12644</v>
      </c>
    </row>
    <row r="12645" customFormat="false" ht="15.75" hidden="false" customHeight="false" outlineLevel="0" collapsed="false">
      <c r="D12645" s="240" t="n">
        <v>12645</v>
      </c>
    </row>
    <row r="12646" customFormat="false" ht="15.75" hidden="false" customHeight="false" outlineLevel="0" collapsed="false">
      <c r="D12646" s="240" t="n">
        <v>12646</v>
      </c>
    </row>
    <row r="12647" customFormat="false" ht="15.75" hidden="false" customHeight="false" outlineLevel="0" collapsed="false">
      <c r="D12647" s="240" t="n">
        <v>12647</v>
      </c>
    </row>
    <row r="12648" customFormat="false" ht="15.75" hidden="false" customHeight="false" outlineLevel="0" collapsed="false">
      <c r="D12648" s="240" t="n">
        <v>12648</v>
      </c>
    </row>
    <row r="12649" customFormat="false" ht="15.75" hidden="false" customHeight="false" outlineLevel="0" collapsed="false">
      <c r="D12649" s="240" t="n">
        <v>12649</v>
      </c>
    </row>
    <row r="12650" customFormat="false" ht="15.75" hidden="false" customHeight="false" outlineLevel="0" collapsed="false">
      <c r="D12650" s="240" t="n">
        <v>12650</v>
      </c>
    </row>
    <row r="12651" customFormat="false" ht="15.75" hidden="false" customHeight="false" outlineLevel="0" collapsed="false">
      <c r="D12651" s="240" t="n">
        <v>12651</v>
      </c>
    </row>
    <row r="12652" customFormat="false" ht="15.75" hidden="false" customHeight="false" outlineLevel="0" collapsed="false">
      <c r="D12652" s="240" t="n">
        <v>12652</v>
      </c>
    </row>
    <row r="12653" customFormat="false" ht="15.75" hidden="false" customHeight="false" outlineLevel="0" collapsed="false">
      <c r="D12653" s="240" t="n">
        <v>12653</v>
      </c>
    </row>
    <row r="12654" customFormat="false" ht="15.75" hidden="false" customHeight="false" outlineLevel="0" collapsed="false">
      <c r="D12654" s="240" t="n">
        <v>12654</v>
      </c>
    </row>
    <row r="12655" customFormat="false" ht="15.75" hidden="false" customHeight="false" outlineLevel="0" collapsed="false">
      <c r="D12655" s="240" t="n">
        <v>12655</v>
      </c>
    </row>
    <row r="12656" customFormat="false" ht="15.75" hidden="false" customHeight="false" outlineLevel="0" collapsed="false">
      <c r="D12656" s="240" t="n">
        <v>12656</v>
      </c>
    </row>
    <row r="12657" customFormat="false" ht="15.75" hidden="false" customHeight="false" outlineLevel="0" collapsed="false">
      <c r="D12657" s="240" t="n">
        <v>12657</v>
      </c>
    </row>
    <row r="12658" customFormat="false" ht="15.75" hidden="false" customHeight="false" outlineLevel="0" collapsed="false">
      <c r="D12658" s="240" t="n">
        <v>12658</v>
      </c>
    </row>
    <row r="12659" customFormat="false" ht="15.75" hidden="false" customHeight="false" outlineLevel="0" collapsed="false">
      <c r="D12659" s="240" t="n">
        <v>12659</v>
      </c>
    </row>
    <row r="12660" customFormat="false" ht="15.75" hidden="false" customHeight="false" outlineLevel="0" collapsed="false">
      <c r="D12660" s="240" t="n">
        <v>12660</v>
      </c>
    </row>
    <row r="12661" customFormat="false" ht="15.75" hidden="false" customHeight="false" outlineLevel="0" collapsed="false">
      <c r="D12661" s="240" t="n">
        <v>12661</v>
      </c>
    </row>
    <row r="12662" customFormat="false" ht="15.75" hidden="false" customHeight="false" outlineLevel="0" collapsed="false">
      <c r="D12662" s="240" t="n">
        <v>12662</v>
      </c>
    </row>
    <row r="12663" customFormat="false" ht="15.75" hidden="false" customHeight="false" outlineLevel="0" collapsed="false">
      <c r="D12663" s="240" t="n">
        <v>12663</v>
      </c>
    </row>
    <row r="12664" customFormat="false" ht="15.75" hidden="false" customHeight="false" outlineLevel="0" collapsed="false">
      <c r="D12664" s="240" t="n">
        <v>12664</v>
      </c>
    </row>
    <row r="12665" customFormat="false" ht="15.75" hidden="false" customHeight="false" outlineLevel="0" collapsed="false">
      <c r="D12665" s="240" t="n">
        <v>12665</v>
      </c>
    </row>
    <row r="12666" customFormat="false" ht="15.75" hidden="false" customHeight="false" outlineLevel="0" collapsed="false">
      <c r="D12666" s="240" t="n">
        <v>12666</v>
      </c>
    </row>
    <row r="12667" customFormat="false" ht="15.75" hidden="false" customHeight="false" outlineLevel="0" collapsed="false">
      <c r="D12667" s="240" t="n">
        <v>12667</v>
      </c>
    </row>
    <row r="12668" customFormat="false" ht="15.75" hidden="false" customHeight="false" outlineLevel="0" collapsed="false">
      <c r="D12668" s="240" t="n">
        <v>12668</v>
      </c>
    </row>
    <row r="12669" customFormat="false" ht="15.75" hidden="false" customHeight="false" outlineLevel="0" collapsed="false">
      <c r="D12669" s="240" t="n">
        <v>12669</v>
      </c>
    </row>
    <row r="12670" customFormat="false" ht="15.75" hidden="false" customHeight="false" outlineLevel="0" collapsed="false">
      <c r="D12670" s="240" t="n">
        <v>12670</v>
      </c>
    </row>
    <row r="12671" customFormat="false" ht="15.75" hidden="false" customHeight="false" outlineLevel="0" collapsed="false">
      <c r="D12671" s="240" t="n">
        <v>12671</v>
      </c>
    </row>
    <row r="12672" customFormat="false" ht="15.75" hidden="false" customHeight="false" outlineLevel="0" collapsed="false">
      <c r="D12672" s="240" t="n">
        <v>12672</v>
      </c>
    </row>
    <row r="12673" customFormat="false" ht="15.75" hidden="false" customHeight="false" outlineLevel="0" collapsed="false">
      <c r="D12673" s="240" t="n">
        <v>12673</v>
      </c>
    </row>
    <row r="12674" customFormat="false" ht="15.75" hidden="false" customHeight="false" outlineLevel="0" collapsed="false">
      <c r="D12674" s="240" t="n">
        <v>12674</v>
      </c>
    </row>
    <row r="12675" customFormat="false" ht="15.75" hidden="false" customHeight="false" outlineLevel="0" collapsed="false">
      <c r="D12675" s="240" t="n">
        <v>12675</v>
      </c>
    </row>
    <row r="12676" customFormat="false" ht="15.75" hidden="false" customHeight="false" outlineLevel="0" collapsed="false">
      <c r="D12676" s="240" t="n">
        <v>12676</v>
      </c>
    </row>
    <row r="12677" customFormat="false" ht="15.75" hidden="false" customHeight="false" outlineLevel="0" collapsed="false">
      <c r="D12677" s="240" t="n">
        <v>12677</v>
      </c>
    </row>
    <row r="12678" customFormat="false" ht="15.75" hidden="false" customHeight="false" outlineLevel="0" collapsed="false">
      <c r="D12678" s="240" t="n">
        <v>12678</v>
      </c>
    </row>
    <row r="12679" customFormat="false" ht="15.75" hidden="false" customHeight="false" outlineLevel="0" collapsed="false">
      <c r="D12679" s="240" t="n">
        <v>12679</v>
      </c>
    </row>
    <row r="12680" customFormat="false" ht="15.75" hidden="false" customHeight="false" outlineLevel="0" collapsed="false">
      <c r="D12680" s="240" t="n">
        <v>12680</v>
      </c>
    </row>
    <row r="12681" customFormat="false" ht="15.75" hidden="false" customHeight="false" outlineLevel="0" collapsed="false">
      <c r="D12681" s="240" t="n">
        <v>12681</v>
      </c>
    </row>
    <row r="12682" customFormat="false" ht="15.75" hidden="false" customHeight="false" outlineLevel="0" collapsed="false">
      <c r="D12682" s="240" t="n">
        <v>12682</v>
      </c>
    </row>
    <row r="12683" customFormat="false" ht="15.75" hidden="false" customHeight="false" outlineLevel="0" collapsed="false">
      <c r="D12683" s="240" t="n">
        <v>12683</v>
      </c>
    </row>
    <row r="12684" customFormat="false" ht="15.75" hidden="false" customHeight="false" outlineLevel="0" collapsed="false">
      <c r="D12684" s="240" t="n">
        <v>12684</v>
      </c>
    </row>
    <row r="12685" customFormat="false" ht="15.75" hidden="false" customHeight="false" outlineLevel="0" collapsed="false">
      <c r="D12685" s="240" t="n">
        <v>12685</v>
      </c>
    </row>
    <row r="12686" customFormat="false" ht="15.75" hidden="false" customHeight="false" outlineLevel="0" collapsed="false">
      <c r="D12686" s="240" t="n">
        <v>12686</v>
      </c>
    </row>
    <row r="12687" customFormat="false" ht="15.75" hidden="false" customHeight="false" outlineLevel="0" collapsed="false">
      <c r="D12687" s="240" t="n">
        <v>12687</v>
      </c>
    </row>
    <row r="12688" customFormat="false" ht="15.75" hidden="false" customHeight="false" outlineLevel="0" collapsed="false">
      <c r="D12688" s="240" t="n">
        <v>12688</v>
      </c>
    </row>
    <row r="12689" customFormat="false" ht="15.75" hidden="false" customHeight="false" outlineLevel="0" collapsed="false">
      <c r="D12689" s="240" t="n">
        <v>12689</v>
      </c>
    </row>
    <row r="12690" customFormat="false" ht="15.75" hidden="false" customHeight="false" outlineLevel="0" collapsed="false">
      <c r="D12690" s="240" t="n">
        <v>12690</v>
      </c>
    </row>
    <row r="12691" customFormat="false" ht="15.75" hidden="false" customHeight="false" outlineLevel="0" collapsed="false">
      <c r="D12691" s="240" t="n">
        <v>12691</v>
      </c>
    </row>
    <row r="12692" customFormat="false" ht="15.75" hidden="false" customHeight="false" outlineLevel="0" collapsed="false">
      <c r="D12692" s="240" t="n">
        <v>12692</v>
      </c>
    </row>
    <row r="12693" customFormat="false" ht="15.75" hidden="false" customHeight="false" outlineLevel="0" collapsed="false">
      <c r="D12693" s="240" t="n">
        <v>12693</v>
      </c>
    </row>
    <row r="12694" customFormat="false" ht="15.75" hidden="false" customHeight="false" outlineLevel="0" collapsed="false">
      <c r="D12694" s="240" t="n">
        <v>12694</v>
      </c>
    </row>
    <row r="12695" customFormat="false" ht="15.75" hidden="false" customHeight="false" outlineLevel="0" collapsed="false">
      <c r="D12695" s="240" t="n">
        <v>12695</v>
      </c>
    </row>
    <row r="12696" customFormat="false" ht="15.75" hidden="false" customHeight="false" outlineLevel="0" collapsed="false">
      <c r="D12696" s="240" t="n">
        <v>12696</v>
      </c>
    </row>
    <row r="12697" customFormat="false" ht="15.75" hidden="false" customHeight="false" outlineLevel="0" collapsed="false">
      <c r="D12697" s="240" t="n">
        <v>12697</v>
      </c>
    </row>
    <row r="12698" customFormat="false" ht="15.75" hidden="false" customHeight="false" outlineLevel="0" collapsed="false">
      <c r="D12698" s="240" t="n">
        <v>12698</v>
      </c>
    </row>
    <row r="12699" customFormat="false" ht="15.75" hidden="false" customHeight="false" outlineLevel="0" collapsed="false">
      <c r="D12699" s="240" t="n">
        <v>12699</v>
      </c>
    </row>
    <row r="12700" customFormat="false" ht="15.75" hidden="false" customHeight="false" outlineLevel="0" collapsed="false">
      <c r="D12700" s="240" t="n">
        <v>12700</v>
      </c>
    </row>
    <row r="12701" customFormat="false" ht="15.75" hidden="false" customHeight="false" outlineLevel="0" collapsed="false">
      <c r="D12701" s="240" t="n">
        <v>12701</v>
      </c>
    </row>
    <row r="12702" customFormat="false" ht="15.75" hidden="false" customHeight="false" outlineLevel="0" collapsed="false">
      <c r="D12702" s="240" t="n">
        <v>12702</v>
      </c>
    </row>
    <row r="12703" customFormat="false" ht="15.75" hidden="false" customHeight="false" outlineLevel="0" collapsed="false">
      <c r="D12703" s="240" t="n">
        <v>12703</v>
      </c>
    </row>
    <row r="12704" customFormat="false" ht="15.75" hidden="false" customHeight="false" outlineLevel="0" collapsed="false">
      <c r="D12704" s="240" t="n">
        <v>12704</v>
      </c>
    </row>
    <row r="12705" customFormat="false" ht="15.75" hidden="false" customHeight="false" outlineLevel="0" collapsed="false">
      <c r="D12705" s="240" t="n">
        <v>12705</v>
      </c>
    </row>
    <row r="12706" customFormat="false" ht="15.75" hidden="false" customHeight="false" outlineLevel="0" collapsed="false">
      <c r="D12706" s="240" t="n">
        <v>12706</v>
      </c>
    </row>
    <row r="12707" customFormat="false" ht="15.75" hidden="false" customHeight="false" outlineLevel="0" collapsed="false">
      <c r="D12707" s="240" t="n">
        <v>12707</v>
      </c>
    </row>
    <row r="12708" customFormat="false" ht="15.75" hidden="false" customHeight="false" outlineLevel="0" collapsed="false">
      <c r="D12708" s="240" t="n">
        <v>12708</v>
      </c>
    </row>
    <row r="12709" customFormat="false" ht="15.75" hidden="false" customHeight="false" outlineLevel="0" collapsed="false">
      <c r="D12709" s="240" t="n">
        <v>12709</v>
      </c>
    </row>
    <row r="12710" customFormat="false" ht="15.75" hidden="false" customHeight="false" outlineLevel="0" collapsed="false">
      <c r="D12710" s="240" t="n">
        <v>12710</v>
      </c>
    </row>
    <row r="12711" customFormat="false" ht="15.75" hidden="false" customHeight="false" outlineLevel="0" collapsed="false">
      <c r="D12711" s="240" t="n">
        <v>12711</v>
      </c>
    </row>
    <row r="12712" customFormat="false" ht="15.75" hidden="false" customHeight="false" outlineLevel="0" collapsed="false">
      <c r="D12712" s="240" t="n">
        <v>12712</v>
      </c>
    </row>
    <row r="12713" customFormat="false" ht="15.75" hidden="false" customHeight="false" outlineLevel="0" collapsed="false">
      <c r="D12713" s="240" t="n">
        <v>12713</v>
      </c>
    </row>
    <row r="12714" customFormat="false" ht="15.75" hidden="false" customHeight="false" outlineLevel="0" collapsed="false">
      <c r="D12714" s="240" t="n">
        <v>12714</v>
      </c>
    </row>
    <row r="12715" customFormat="false" ht="15.75" hidden="false" customHeight="false" outlineLevel="0" collapsed="false">
      <c r="D12715" s="240" t="n">
        <v>12715</v>
      </c>
    </row>
    <row r="12716" customFormat="false" ht="15.75" hidden="false" customHeight="false" outlineLevel="0" collapsed="false">
      <c r="D12716" s="240" t="n">
        <v>12716</v>
      </c>
    </row>
    <row r="12717" customFormat="false" ht="15.75" hidden="false" customHeight="false" outlineLevel="0" collapsed="false">
      <c r="D12717" s="240" t="n">
        <v>12717</v>
      </c>
    </row>
    <row r="12718" customFormat="false" ht="15.75" hidden="false" customHeight="false" outlineLevel="0" collapsed="false">
      <c r="D12718" s="240" t="n">
        <v>12718</v>
      </c>
    </row>
    <row r="12719" customFormat="false" ht="15.75" hidden="false" customHeight="false" outlineLevel="0" collapsed="false">
      <c r="D12719" s="240" t="n">
        <v>12719</v>
      </c>
    </row>
    <row r="12720" customFormat="false" ht="15.75" hidden="false" customHeight="false" outlineLevel="0" collapsed="false">
      <c r="D12720" s="240" t="n">
        <v>12720</v>
      </c>
    </row>
    <row r="12721" customFormat="false" ht="15.75" hidden="false" customHeight="false" outlineLevel="0" collapsed="false">
      <c r="D12721" s="240" t="n">
        <v>12721</v>
      </c>
    </row>
    <row r="12722" customFormat="false" ht="15.75" hidden="false" customHeight="false" outlineLevel="0" collapsed="false">
      <c r="D12722" s="240" t="n">
        <v>12722</v>
      </c>
    </row>
    <row r="12723" customFormat="false" ht="15.75" hidden="false" customHeight="false" outlineLevel="0" collapsed="false">
      <c r="D12723" s="240" t="n">
        <v>12723</v>
      </c>
    </row>
    <row r="12724" customFormat="false" ht="15.75" hidden="false" customHeight="false" outlineLevel="0" collapsed="false">
      <c r="D12724" s="240" t="n">
        <v>12724</v>
      </c>
    </row>
    <row r="12725" customFormat="false" ht="15.75" hidden="false" customHeight="false" outlineLevel="0" collapsed="false">
      <c r="D12725" s="240" t="n">
        <v>12725</v>
      </c>
    </row>
    <row r="12726" customFormat="false" ht="15.75" hidden="false" customHeight="false" outlineLevel="0" collapsed="false">
      <c r="D12726" s="240" t="n">
        <v>12726</v>
      </c>
    </row>
    <row r="12727" customFormat="false" ht="15.75" hidden="false" customHeight="false" outlineLevel="0" collapsed="false">
      <c r="D12727" s="240" t="n">
        <v>12727</v>
      </c>
    </row>
    <row r="12728" customFormat="false" ht="15.75" hidden="false" customHeight="false" outlineLevel="0" collapsed="false">
      <c r="D12728" s="240" t="n">
        <v>12728</v>
      </c>
    </row>
    <row r="12729" customFormat="false" ht="15.75" hidden="false" customHeight="false" outlineLevel="0" collapsed="false">
      <c r="D12729" s="240" t="n">
        <v>12729</v>
      </c>
    </row>
    <row r="12730" customFormat="false" ht="15.75" hidden="false" customHeight="false" outlineLevel="0" collapsed="false">
      <c r="D12730" s="240" t="n">
        <v>12730</v>
      </c>
    </row>
    <row r="12731" customFormat="false" ht="15.75" hidden="false" customHeight="false" outlineLevel="0" collapsed="false">
      <c r="D12731" s="240" t="n">
        <v>12731</v>
      </c>
    </row>
    <row r="12732" customFormat="false" ht="15.75" hidden="false" customHeight="false" outlineLevel="0" collapsed="false">
      <c r="D12732" s="240" t="n">
        <v>12732</v>
      </c>
    </row>
    <row r="12733" customFormat="false" ht="15.75" hidden="false" customHeight="false" outlineLevel="0" collapsed="false">
      <c r="D12733" s="240" t="n">
        <v>12733</v>
      </c>
    </row>
    <row r="12734" customFormat="false" ht="15.75" hidden="false" customHeight="false" outlineLevel="0" collapsed="false">
      <c r="D12734" s="240" t="n">
        <v>12734</v>
      </c>
    </row>
    <row r="12735" customFormat="false" ht="15.75" hidden="false" customHeight="false" outlineLevel="0" collapsed="false">
      <c r="D12735" s="240" t="n">
        <v>12735</v>
      </c>
    </row>
    <row r="12736" customFormat="false" ht="15.75" hidden="false" customHeight="false" outlineLevel="0" collapsed="false">
      <c r="D12736" s="240" t="n">
        <v>12736</v>
      </c>
    </row>
    <row r="12737" customFormat="false" ht="15.75" hidden="false" customHeight="false" outlineLevel="0" collapsed="false">
      <c r="D12737" s="240" t="n">
        <v>12737</v>
      </c>
    </row>
    <row r="12738" customFormat="false" ht="15.75" hidden="false" customHeight="false" outlineLevel="0" collapsed="false">
      <c r="D12738" s="240" t="n">
        <v>12738</v>
      </c>
    </row>
    <row r="12739" customFormat="false" ht="15.75" hidden="false" customHeight="false" outlineLevel="0" collapsed="false">
      <c r="D12739" s="240" t="n">
        <v>12739</v>
      </c>
    </row>
    <row r="12740" customFormat="false" ht="15.75" hidden="false" customHeight="false" outlineLevel="0" collapsed="false">
      <c r="D12740" s="240" t="n">
        <v>12740</v>
      </c>
    </row>
    <row r="12741" customFormat="false" ht="15.75" hidden="false" customHeight="false" outlineLevel="0" collapsed="false">
      <c r="D12741" s="240" t="n">
        <v>12741</v>
      </c>
    </row>
    <row r="12742" customFormat="false" ht="15.75" hidden="false" customHeight="false" outlineLevel="0" collapsed="false">
      <c r="D12742" s="240" t="n">
        <v>12742</v>
      </c>
    </row>
    <row r="12743" customFormat="false" ht="15.75" hidden="false" customHeight="false" outlineLevel="0" collapsed="false">
      <c r="D12743" s="240" t="n">
        <v>12743</v>
      </c>
    </row>
    <row r="12744" customFormat="false" ht="15.75" hidden="false" customHeight="false" outlineLevel="0" collapsed="false">
      <c r="D12744" s="240" t="n">
        <v>12744</v>
      </c>
    </row>
    <row r="12745" customFormat="false" ht="15.75" hidden="false" customHeight="false" outlineLevel="0" collapsed="false">
      <c r="D12745" s="240" t="n">
        <v>12745</v>
      </c>
    </row>
    <row r="12746" customFormat="false" ht="15.75" hidden="false" customHeight="false" outlineLevel="0" collapsed="false">
      <c r="D12746" s="240" t="n">
        <v>12746</v>
      </c>
    </row>
    <row r="12747" customFormat="false" ht="15.75" hidden="false" customHeight="false" outlineLevel="0" collapsed="false">
      <c r="D12747" s="240" t="n">
        <v>12747</v>
      </c>
    </row>
    <row r="12748" customFormat="false" ht="15.75" hidden="false" customHeight="false" outlineLevel="0" collapsed="false">
      <c r="D12748" s="240" t="n">
        <v>12748</v>
      </c>
    </row>
    <row r="12749" customFormat="false" ht="15.75" hidden="false" customHeight="false" outlineLevel="0" collapsed="false">
      <c r="D12749" s="240" t="n">
        <v>12749</v>
      </c>
    </row>
    <row r="12750" customFormat="false" ht="15.75" hidden="false" customHeight="false" outlineLevel="0" collapsed="false">
      <c r="D12750" s="240" t="n">
        <v>12750</v>
      </c>
    </row>
    <row r="12751" customFormat="false" ht="15.75" hidden="false" customHeight="false" outlineLevel="0" collapsed="false">
      <c r="D12751" s="240" t="n">
        <v>12751</v>
      </c>
    </row>
    <row r="12752" customFormat="false" ht="15.75" hidden="false" customHeight="false" outlineLevel="0" collapsed="false">
      <c r="D12752" s="240" t="n">
        <v>12752</v>
      </c>
    </row>
    <row r="12753" customFormat="false" ht="15.75" hidden="false" customHeight="false" outlineLevel="0" collapsed="false">
      <c r="D12753" s="240" t="n">
        <v>12753</v>
      </c>
    </row>
    <row r="12754" customFormat="false" ht="15.75" hidden="false" customHeight="false" outlineLevel="0" collapsed="false">
      <c r="D12754" s="240" t="n">
        <v>12754</v>
      </c>
    </row>
    <row r="12755" customFormat="false" ht="15.75" hidden="false" customHeight="false" outlineLevel="0" collapsed="false">
      <c r="D12755" s="240" t="n">
        <v>12755</v>
      </c>
    </row>
    <row r="12756" customFormat="false" ht="15.75" hidden="false" customHeight="false" outlineLevel="0" collapsed="false">
      <c r="D12756" s="240" t="n">
        <v>12756</v>
      </c>
    </row>
    <row r="12757" customFormat="false" ht="15.75" hidden="false" customHeight="false" outlineLevel="0" collapsed="false">
      <c r="D12757" s="240" t="n">
        <v>12757</v>
      </c>
    </row>
    <row r="12758" customFormat="false" ht="15.75" hidden="false" customHeight="false" outlineLevel="0" collapsed="false">
      <c r="D12758" s="240" t="n">
        <v>12758</v>
      </c>
    </row>
    <row r="12759" customFormat="false" ht="15.75" hidden="false" customHeight="false" outlineLevel="0" collapsed="false">
      <c r="D12759" s="240" t="n">
        <v>12759</v>
      </c>
    </row>
    <row r="12760" customFormat="false" ht="15.75" hidden="false" customHeight="false" outlineLevel="0" collapsed="false">
      <c r="D12760" s="240" t="n">
        <v>12760</v>
      </c>
    </row>
    <row r="12761" customFormat="false" ht="15.75" hidden="false" customHeight="false" outlineLevel="0" collapsed="false">
      <c r="D12761" s="240" t="n">
        <v>12761</v>
      </c>
    </row>
    <row r="12762" customFormat="false" ht="15.75" hidden="false" customHeight="false" outlineLevel="0" collapsed="false">
      <c r="D12762" s="240" t="n">
        <v>12762</v>
      </c>
    </row>
    <row r="12763" customFormat="false" ht="15.75" hidden="false" customHeight="false" outlineLevel="0" collapsed="false">
      <c r="D12763" s="240" t="n">
        <v>12763</v>
      </c>
    </row>
    <row r="12764" customFormat="false" ht="15.75" hidden="false" customHeight="false" outlineLevel="0" collapsed="false">
      <c r="D12764" s="240" t="n">
        <v>12764</v>
      </c>
    </row>
    <row r="12765" customFormat="false" ht="15.75" hidden="false" customHeight="false" outlineLevel="0" collapsed="false">
      <c r="D12765" s="240" t="n">
        <v>12765</v>
      </c>
    </row>
    <row r="12766" customFormat="false" ht="15.75" hidden="false" customHeight="false" outlineLevel="0" collapsed="false">
      <c r="D12766" s="240" t="n">
        <v>12766</v>
      </c>
    </row>
    <row r="12767" customFormat="false" ht="15.75" hidden="false" customHeight="false" outlineLevel="0" collapsed="false">
      <c r="D12767" s="240" t="n">
        <v>12767</v>
      </c>
    </row>
    <row r="12768" customFormat="false" ht="15.75" hidden="false" customHeight="false" outlineLevel="0" collapsed="false">
      <c r="D12768" s="240" t="n">
        <v>12768</v>
      </c>
    </row>
    <row r="12769" customFormat="false" ht="15.75" hidden="false" customHeight="false" outlineLevel="0" collapsed="false">
      <c r="D12769" s="240" t="n">
        <v>12769</v>
      </c>
    </row>
    <row r="12770" customFormat="false" ht="15.75" hidden="false" customHeight="false" outlineLevel="0" collapsed="false">
      <c r="D12770" s="240" t="n">
        <v>12770</v>
      </c>
    </row>
    <row r="12771" customFormat="false" ht="15.75" hidden="false" customHeight="false" outlineLevel="0" collapsed="false">
      <c r="D12771" s="240" t="n">
        <v>12771</v>
      </c>
    </row>
    <row r="12772" customFormat="false" ht="15.75" hidden="false" customHeight="false" outlineLevel="0" collapsed="false">
      <c r="D12772" s="240" t="n">
        <v>12772</v>
      </c>
    </row>
    <row r="12773" customFormat="false" ht="15.75" hidden="false" customHeight="false" outlineLevel="0" collapsed="false">
      <c r="D12773" s="240" t="n">
        <v>12773</v>
      </c>
    </row>
    <row r="12774" customFormat="false" ht="15.75" hidden="false" customHeight="false" outlineLevel="0" collapsed="false">
      <c r="D12774" s="240" t="n">
        <v>12774</v>
      </c>
    </row>
    <row r="12775" customFormat="false" ht="15.75" hidden="false" customHeight="false" outlineLevel="0" collapsed="false">
      <c r="D12775" s="240" t="n">
        <v>12775</v>
      </c>
    </row>
    <row r="12776" customFormat="false" ht="15.75" hidden="false" customHeight="false" outlineLevel="0" collapsed="false">
      <c r="D12776" s="240" t="n">
        <v>12776</v>
      </c>
    </row>
    <row r="12777" customFormat="false" ht="15.75" hidden="false" customHeight="false" outlineLevel="0" collapsed="false">
      <c r="D12777" s="240" t="n">
        <v>12777</v>
      </c>
    </row>
    <row r="12778" customFormat="false" ht="15.75" hidden="false" customHeight="false" outlineLevel="0" collapsed="false">
      <c r="D12778" s="240" t="n">
        <v>12778</v>
      </c>
    </row>
    <row r="12779" customFormat="false" ht="15.75" hidden="false" customHeight="false" outlineLevel="0" collapsed="false">
      <c r="D12779" s="240" t="n">
        <v>12779</v>
      </c>
    </row>
    <row r="12780" customFormat="false" ht="15.75" hidden="false" customHeight="false" outlineLevel="0" collapsed="false">
      <c r="D12780" s="240" t="n">
        <v>12780</v>
      </c>
    </row>
    <row r="12781" customFormat="false" ht="15.75" hidden="false" customHeight="false" outlineLevel="0" collapsed="false">
      <c r="D12781" s="240" t="n">
        <v>12781</v>
      </c>
    </row>
    <row r="12782" customFormat="false" ht="15.75" hidden="false" customHeight="false" outlineLevel="0" collapsed="false">
      <c r="D12782" s="240" t="n">
        <v>12782</v>
      </c>
    </row>
    <row r="12783" customFormat="false" ht="15.75" hidden="false" customHeight="false" outlineLevel="0" collapsed="false">
      <c r="D12783" s="240" t="n">
        <v>12783</v>
      </c>
    </row>
    <row r="12784" customFormat="false" ht="15.75" hidden="false" customHeight="false" outlineLevel="0" collapsed="false">
      <c r="D12784" s="240" t="n">
        <v>12784</v>
      </c>
    </row>
    <row r="12785" customFormat="false" ht="15.75" hidden="false" customHeight="false" outlineLevel="0" collapsed="false">
      <c r="D12785" s="240" t="n">
        <v>12785</v>
      </c>
    </row>
    <row r="12786" customFormat="false" ht="15.75" hidden="false" customHeight="false" outlineLevel="0" collapsed="false">
      <c r="D12786" s="240" t="n">
        <v>12786</v>
      </c>
    </row>
    <row r="12787" customFormat="false" ht="15.75" hidden="false" customHeight="false" outlineLevel="0" collapsed="false">
      <c r="D12787" s="240" t="n">
        <v>12787</v>
      </c>
    </row>
    <row r="12788" customFormat="false" ht="15.75" hidden="false" customHeight="false" outlineLevel="0" collapsed="false">
      <c r="D12788" s="240" t="n">
        <v>12788</v>
      </c>
    </row>
    <row r="12789" customFormat="false" ht="15.75" hidden="false" customHeight="false" outlineLevel="0" collapsed="false">
      <c r="D12789" s="240" t="n">
        <v>12789</v>
      </c>
    </row>
    <row r="12790" customFormat="false" ht="15.75" hidden="false" customHeight="false" outlineLevel="0" collapsed="false">
      <c r="D12790" s="240" t="n">
        <v>12790</v>
      </c>
    </row>
    <row r="12791" customFormat="false" ht="15.75" hidden="false" customHeight="false" outlineLevel="0" collapsed="false">
      <c r="D12791" s="240" t="n">
        <v>12791</v>
      </c>
    </row>
    <row r="12792" customFormat="false" ht="15.75" hidden="false" customHeight="false" outlineLevel="0" collapsed="false">
      <c r="D12792" s="240" t="n">
        <v>12792</v>
      </c>
    </row>
    <row r="12793" customFormat="false" ht="15.75" hidden="false" customHeight="false" outlineLevel="0" collapsed="false">
      <c r="D12793" s="240" t="n">
        <v>12793</v>
      </c>
    </row>
    <row r="12794" customFormat="false" ht="15.75" hidden="false" customHeight="false" outlineLevel="0" collapsed="false">
      <c r="D12794" s="240" t="n">
        <v>12794</v>
      </c>
    </row>
    <row r="12795" customFormat="false" ht="15.75" hidden="false" customHeight="false" outlineLevel="0" collapsed="false">
      <c r="D12795" s="240" t="n">
        <v>12795</v>
      </c>
    </row>
    <row r="12796" customFormat="false" ht="15.75" hidden="false" customHeight="false" outlineLevel="0" collapsed="false">
      <c r="D12796" s="240" t="n">
        <v>12796</v>
      </c>
    </row>
    <row r="12797" customFormat="false" ht="15.75" hidden="false" customHeight="false" outlineLevel="0" collapsed="false">
      <c r="D12797" s="240" t="n">
        <v>12797</v>
      </c>
    </row>
    <row r="12798" customFormat="false" ht="15.75" hidden="false" customHeight="false" outlineLevel="0" collapsed="false">
      <c r="D12798" s="240" t="n">
        <v>12798</v>
      </c>
    </row>
    <row r="12799" customFormat="false" ht="15.75" hidden="false" customHeight="false" outlineLevel="0" collapsed="false">
      <c r="D12799" s="240" t="n">
        <v>12799</v>
      </c>
    </row>
    <row r="12800" customFormat="false" ht="15.75" hidden="false" customHeight="false" outlineLevel="0" collapsed="false">
      <c r="D12800" s="240" t="n">
        <v>12800</v>
      </c>
    </row>
    <row r="12801" customFormat="false" ht="15.75" hidden="false" customHeight="false" outlineLevel="0" collapsed="false">
      <c r="D12801" s="240" t="n">
        <v>12801</v>
      </c>
    </row>
    <row r="12802" customFormat="false" ht="15.75" hidden="false" customHeight="false" outlineLevel="0" collapsed="false">
      <c r="D12802" s="240" t="n">
        <v>12802</v>
      </c>
    </row>
    <row r="12803" customFormat="false" ht="15.75" hidden="false" customHeight="false" outlineLevel="0" collapsed="false">
      <c r="D12803" s="240" t="n">
        <v>12803</v>
      </c>
    </row>
    <row r="12804" customFormat="false" ht="15.75" hidden="false" customHeight="false" outlineLevel="0" collapsed="false">
      <c r="D12804" s="240" t="n">
        <v>12804</v>
      </c>
    </row>
    <row r="12805" customFormat="false" ht="15.75" hidden="false" customHeight="false" outlineLevel="0" collapsed="false">
      <c r="D12805" s="240" t="n">
        <v>12805</v>
      </c>
    </row>
    <row r="12806" customFormat="false" ht="15.75" hidden="false" customHeight="false" outlineLevel="0" collapsed="false">
      <c r="D12806" s="240" t="n">
        <v>12806</v>
      </c>
    </row>
    <row r="12807" customFormat="false" ht="15.75" hidden="false" customHeight="false" outlineLevel="0" collapsed="false">
      <c r="D12807" s="240" t="n">
        <v>12807</v>
      </c>
    </row>
    <row r="12808" customFormat="false" ht="15.75" hidden="false" customHeight="false" outlineLevel="0" collapsed="false">
      <c r="D12808" s="240" t="n">
        <v>12808</v>
      </c>
    </row>
    <row r="12809" customFormat="false" ht="15.75" hidden="false" customHeight="false" outlineLevel="0" collapsed="false">
      <c r="D12809" s="240" t="n">
        <v>12809</v>
      </c>
    </row>
    <row r="12810" customFormat="false" ht="15.75" hidden="false" customHeight="false" outlineLevel="0" collapsed="false">
      <c r="D12810" s="240" t="n">
        <v>12810</v>
      </c>
    </row>
    <row r="12811" customFormat="false" ht="15.75" hidden="false" customHeight="false" outlineLevel="0" collapsed="false">
      <c r="D12811" s="240" t="n">
        <v>12811</v>
      </c>
    </row>
    <row r="12812" customFormat="false" ht="15.75" hidden="false" customHeight="false" outlineLevel="0" collapsed="false">
      <c r="D12812" s="240" t="n">
        <v>12812</v>
      </c>
    </row>
    <row r="12813" customFormat="false" ht="15.75" hidden="false" customHeight="false" outlineLevel="0" collapsed="false">
      <c r="D12813" s="240" t="n">
        <v>12813</v>
      </c>
    </row>
    <row r="12814" customFormat="false" ht="15.75" hidden="false" customHeight="false" outlineLevel="0" collapsed="false">
      <c r="D12814" s="240" t="n">
        <v>12814</v>
      </c>
    </row>
    <row r="12815" customFormat="false" ht="15.75" hidden="false" customHeight="false" outlineLevel="0" collapsed="false">
      <c r="D12815" s="240" t="n">
        <v>12815</v>
      </c>
    </row>
    <row r="12816" customFormat="false" ht="15.75" hidden="false" customHeight="false" outlineLevel="0" collapsed="false">
      <c r="D12816" s="240" t="n">
        <v>12816</v>
      </c>
    </row>
    <row r="12817" customFormat="false" ht="15.75" hidden="false" customHeight="false" outlineLevel="0" collapsed="false">
      <c r="D12817" s="240" t="n">
        <v>12817</v>
      </c>
    </row>
    <row r="12818" customFormat="false" ht="15.75" hidden="false" customHeight="false" outlineLevel="0" collapsed="false">
      <c r="D12818" s="240" t="n">
        <v>12818</v>
      </c>
    </row>
    <row r="12819" customFormat="false" ht="15.75" hidden="false" customHeight="false" outlineLevel="0" collapsed="false">
      <c r="D12819" s="240" t="n">
        <v>12819</v>
      </c>
    </row>
    <row r="12820" customFormat="false" ht="15.75" hidden="false" customHeight="false" outlineLevel="0" collapsed="false">
      <c r="D12820" s="240" t="n">
        <v>12820</v>
      </c>
    </row>
    <row r="12821" customFormat="false" ht="15.75" hidden="false" customHeight="false" outlineLevel="0" collapsed="false">
      <c r="D12821" s="240" t="n">
        <v>12821</v>
      </c>
    </row>
    <row r="12822" customFormat="false" ht="15.75" hidden="false" customHeight="false" outlineLevel="0" collapsed="false">
      <c r="D12822" s="240" t="n">
        <v>12822</v>
      </c>
    </row>
    <row r="12823" customFormat="false" ht="15.75" hidden="false" customHeight="false" outlineLevel="0" collapsed="false">
      <c r="D12823" s="240" t="n">
        <v>12823</v>
      </c>
    </row>
    <row r="12824" customFormat="false" ht="15.75" hidden="false" customHeight="false" outlineLevel="0" collapsed="false">
      <c r="D12824" s="240" t="n">
        <v>12824</v>
      </c>
    </row>
    <row r="12825" customFormat="false" ht="15.75" hidden="false" customHeight="false" outlineLevel="0" collapsed="false">
      <c r="D12825" s="240" t="n">
        <v>12825</v>
      </c>
    </row>
    <row r="12826" customFormat="false" ht="15.75" hidden="false" customHeight="false" outlineLevel="0" collapsed="false">
      <c r="D12826" s="240" t="n">
        <v>12826</v>
      </c>
    </row>
    <row r="12827" customFormat="false" ht="15.75" hidden="false" customHeight="false" outlineLevel="0" collapsed="false">
      <c r="D12827" s="240" t="n">
        <v>12827</v>
      </c>
    </row>
    <row r="12828" customFormat="false" ht="15.75" hidden="false" customHeight="false" outlineLevel="0" collapsed="false">
      <c r="D12828" s="240" t="n">
        <v>12828</v>
      </c>
    </row>
    <row r="12829" customFormat="false" ht="15.75" hidden="false" customHeight="false" outlineLevel="0" collapsed="false">
      <c r="D12829" s="240" t="n">
        <v>12829</v>
      </c>
    </row>
    <row r="12830" customFormat="false" ht="15.75" hidden="false" customHeight="false" outlineLevel="0" collapsed="false">
      <c r="D12830" s="240" t="n">
        <v>12830</v>
      </c>
    </row>
    <row r="12831" customFormat="false" ht="15.75" hidden="false" customHeight="false" outlineLevel="0" collapsed="false">
      <c r="D12831" s="240" t="n">
        <v>12831</v>
      </c>
    </row>
    <row r="12832" customFormat="false" ht="15.75" hidden="false" customHeight="false" outlineLevel="0" collapsed="false">
      <c r="D12832" s="240" t="n">
        <v>12832</v>
      </c>
    </row>
    <row r="12833" customFormat="false" ht="15.75" hidden="false" customHeight="false" outlineLevel="0" collapsed="false">
      <c r="D12833" s="240" t="n">
        <v>12833</v>
      </c>
    </row>
    <row r="12834" customFormat="false" ht="15.75" hidden="false" customHeight="false" outlineLevel="0" collapsed="false">
      <c r="D12834" s="240" t="n">
        <v>12834</v>
      </c>
    </row>
    <row r="12835" customFormat="false" ht="15.75" hidden="false" customHeight="false" outlineLevel="0" collapsed="false">
      <c r="D12835" s="240" t="n">
        <v>12835</v>
      </c>
    </row>
    <row r="12836" customFormat="false" ht="15.75" hidden="false" customHeight="false" outlineLevel="0" collapsed="false">
      <c r="D12836" s="240" t="n">
        <v>12836</v>
      </c>
    </row>
    <row r="12837" customFormat="false" ht="15.75" hidden="false" customHeight="false" outlineLevel="0" collapsed="false">
      <c r="D12837" s="240" t="n">
        <v>12837</v>
      </c>
    </row>
    <row r="12838" customFormat="false" ht="15.75" hidden="false" customHeight="false" outlineLevel="0" collapsed="false">
      <c r="D12838" s="240" t="n">
        <v>12838</v>
      </c>
    </row>
    <row r="12839" customFormat="false" ht="15.75" hidden="false" customHeight="false" outlineLevel="0" collapsed="false">
      <c r="D12839" s="240" t="n">
        <v>12839</v>
      </c>
    </row>
    <row r="12840" customFormat="false" ht="15.75" hidden="false" customHeight="false" outlineLevel="0" collapsed="false">
      <c r="D12840" s="240" t="n">
        <v>12840</v>
      </c>
    </row>
    <row r="12841" customFormat="false" ht="15.75" hidden="false" customHeight="false" outlineLevel="0" collapsed="false">
      <c r="D12841" s="240" t="n">
        <v>12841</v>
      </c>
    </row>
    <row r="12842" customFormat="false" ht="15.75" hidden="false" customHeight="false" outlineLevel="0" collapsed="false">
      <c r="D12842" s="240" t="n">
        <v>12842</v>
      </c>
    </row>
    <row r="12843" customFormat="false" ht="15.75" hidden="false" customHeight="false" outlineLevel="0" collapsed="false">
      <c r="D12843" s="240" t="n">
        <v>12843</v>
      </c>
    </row>
    <row r="12844" customFormat="false" ht="15.75" hidden="false" customHeight="false" outlineLevel="0" collapsed="false">
      <c r="D12844" s="240" t="n">
        <v>12844</v>
      </c>
    </row>
    <row r="12845" customFormat="false" ht="15.75" hidden="false" customHeight="false" outlineLevel="0" collapsed="false">
      <c r="D12845" s="240" t="n">
        <v>12845</v>
      </c>
    </row>
    <row r="12846" customFormat="false" ht="15.75" hidden="false" customHeight="false" outlineLevel="0" collapsed="false">
      <c r="D12846" s="240" t="n">
        <v>12846</v>
      </c>
    </row>
    <row r="12847" customFormat="false" ht="15.75" hidden="false" customHeight="false" outlineLevel="0" collapsed="false">
      <c r="D12847" s="240" t="n">
        <v>12847</v>
      </c>
    </row>
    <row r="12848" customFormat="false" ht="15.75" hidden="false" customHeight="false" outlineLevel="0" collapsed="false">
      <c r="D12848" s="240" t="n">
        <v>12848</v>
      </c>
    </row>
    <row r="12849" customFormat="false" ht="15.75" hidden="false" customHeight="false" outlineLevel="0" collapsed="false">
      <c r="D12849" s="240" t="n">
        <v>12849</v>
      </c>
    </row>
    <row r="12850" customFormat="false" ht="15.75" hidden="false" customHeight="false" outlineLevel="0" collapsed="false">
      <c r="D12850" s="240" t="n">
        <v>12850</v>
      </c>
    </row>
    <row r="12851" customFormat="false" ht="15.75" hidden="false" customHeight="false" outlineLevel="0" collapsed="false">
      <c r="D12851" s="240" t="n">
        <v>12851</v>
      </c>
    </row>
    <row r="12852" customFormat="false" ht="15.75" hidden="false" customHeight="false" outlineLevel="0" collapsed="false">
      <c r="D12852" s="240" t="n">
        <v>12852</v>
      </c>
    </row>
    <row r="12853" customFormat="false" ht="15.75" hidden="false" customHeight="false" outlineLevel="0" collapsed="false">
      <c r="D12853" s="240" t="n">
        <v>12853</v>
      </c>
    </row>
    <row r="12854" customFormat="false" ht="15.75" hidden="false" customHeight="false" outlineLevel="0" collapsed="false">
      <c r="D12854" s="240" t="n">
        <v>12854</v>
      </c>
    </row>
    <row r="12855" customFormat="false" ht="15.75" hidden="false" customHeight="false" outlineLevel="0" collapsed="false">
      <c r="D12855" s="240" t="n">
        <v>12855</v>
      </c>
    </row>
    <row r="12856" customFormat="false" ht="15.75" hidden="false" customHeight="false" outlineLevel="0" collapsed="false">
      <c r="D12856" s="240" t="n">
        <v>12856</v>
      </c>
    </row>
    <row r="12857" customFormat="false" ht="15.75" hidden="false" customHeight="false" outlineLevel="0" collapsed="false">
      <c r="D12857" s="240" t="n">
        <v>12857</v>
      </c>
    </row>
    <row r="12858" customFormat="false" ht="15.75" hidden="false" customHeight="false" outlineLevel="0" collapsed="false">
      <c r="D12858" s="240" t="n">
        <v>12858</v>
      </c>
    </row>
    <row r="12859" customFormat="false" ht="15.75" hidden="false" customHeight="false" outlineLevel="0" collapsed="false">
      <c r="D12859" s="240" t="n">
        <v>12859</v>
      </c>
    </row>
    <row r="12860" customFormat="false" ht="15.75" hidden="false" customHeight="false" outlineLevel="0" collapsed="false">
      <c r="D12860" s="240" t="n">
        <v>12860</v>
      </c>
    </row>
    <row r="12861" customFormat="false" ht="15.75" hidden="false" customHeight="false" outlineLevel="0" collapsed="false">
      <c r="D12861" s="240" t="n">
        <v>12861</v>
      </c>
    </row>
    <row r="12862" customFormat="false" ht="15.75" hidden="false" customHeight="false" outlineLevel="0" collapsed="false">
      <c r="D12862" s="240" t="n">
        <v>12862</v>
      </c>
    </row>
    <row r="12863" customFormat="false" ht="15.75" hidden="false" customHeight="false" outlineLevel="0" collapsed="false">
      <c r="D12863" s="240" t="n">
        <v>12863</v>
      </c>
    </row>
    <row r="12864" customFormat="false" ht="15.75" hidden="false" customHeight="false" outlineLevel="0" collapsed="false">
      <c r="D12864" s="240" t="n">
        <v>12864</v>
      </c>
    </row>
    <row r="12865" customFormat="false" ht="15.75" hidden="false" customHeight="false" outlineLevel="0" collapsed="false">
      <c r="D12865" s="240" t="n">
        <v>12865</v>
      </c>
    </row>
    <row r="12866" customFormat="false" ht="15.75" hidden="false" customHeight="false" outlineLevel="0" collapsed="false">
      <c r="D12866" s="240" t="n">
        <v>12866</v>
      </c>
    </row>
    <row r="12867" customFormat="false" ht="15.75" hidden="false" customHeight="false" outlineLevel="0" collapsed="false">
      <c r="D12867" s="240" t="n">
        <v>12867</v>
      </c>
    </row>
    <row r="12868" customFormat="false" ht="15.75" hidden="false" customHeight="false" outlineLevel="0" collapsed="false">
      <c r="D12868" s="240" t="n">
        <v>12868</v>
      </c>
    </row>
    <row r="12869" customFormat="false" ht="15.75" hidden="false" customHeight="false" outlineLevel="0" collapsed="false">
      <c r="D12869" s="240" t="n">
        <v>12869</v>
      </c>
    </row>
    <row r="12870" customFormat="false" ht="15.75" hidden="false" customHeight="false" outlineLevel="0" collapsed="false">
      <c r="D12870" s="240" t="n">
        <v>12870</v>
      </c>
    </row>
    <row r="12871" customFormat="false" ht="15.75" hidden="false" customHeight="false" outlineLevel="0" collapsed="false">
      <c r="D12871" s="240" t="n">
        <v>12871</v>
      </c>
    </row>
    <row r="12872" customFormat="false" ht="15.75" hidden="false" customHeight="false" outlineLevel="0" collapsed="false">
      <c r="D12872" s="240" t="n">
        <v>12872</v>
      </c>
    </row>
    <row r="12873" customFormat="false" ht="15.75" hidden="false" customHeight="false" outlineLevel="0" collapsed="false">
      <c r="D12873" s="240" t="n">
        <v>12873</v>
      </c>
    </row>
    <row r="12874" customFormat="false" ht="15.75" hidden="false" customHeight="false" outlineLevel="0" collapsed="false">
      <c r="D12874" s="240" t="n">
        <v>12874</v>
      </c>
    </row>
    <row r="12875" customFormat="false" ht="15.75" hidden="false" customHeight="false" outlineLevel="0" collapsed="false">
      <c r="D12875" s="240" t="n">
        <v>12875</v>
      </c>
    </row>
    <row r="12876" customFormat="false" ht="15.75" hidden="false" customHeight="false" outlineLevel="0" collapsed="false">
      <c r="D12876" s="240" t="n">
        <v>12876</v>
      </c>
    </row>
    <row r="12877" customFormat="false" ht="15.75" hidden="false" customHeight="false" outlineLevel="0" collapsed="false">
      <c r="D12877" s="240" t="n">
        <v>12877</v>
      </c>
    </row>
    <row r="12878" customFormat="false" ht="15.75" hidden="false" customHeight="false" outlineLevel="0" collapsed="false">
      <c r="D12878" s="240" t="n">
        <v>12878</v>
      </c>
    </row>
    <row r="12879" customFormat="false" ht="15.75" hidden="false" customHeight="false" outlineLevel="0" collapsed="false">
      <c r="D12879" s="240" t="n">
        <v>12879</v>
      </c>
    </row>
    <row r="12880" customFormat="false" ht="15.75" hidden="false" customHeight="false" outlineLevel="0" collapsed="false">
      <c r="D12880" s="240" t="n">
        <v>12880</v>
      </c>
    </row>
    <row r="12881" customFormat="false" ht="15.75" hidden="false" customHeight="false" outlineLevel="0" collapsed="false">
      <c r="D12881" s="240" t="n">
        <v>12881</v>
      </c>
    </row>
    <row r="12882" customFormat="false" ht="15.75" hidden="false" customHeight="false" outlineLevel="0" collapsed="false">
      <c r="D12882" s="240" t="n">
        <v>12882</v>
      </c>
    </row>
    <row r="12883" customFormat="false" ht="15.75" hidden="false" customHeight="false" outlineLevel="0" collapsed="false">
      <c r="D12883" s="240" t="n">
        <v>12883</v>
      </c>
    </row>
    <row r="12884" customFormat="false" ht="15.75" hidden="false" customHeight="false" outlineLevel="0" collapsed="false">
      <c r="D12884" s="240" t="n">
        <v>12884</v>
      </c>
    </row>
    <row r="12885" customFormat="false" ht="15.75" hidden="false" customHeight="false" outlineLevel="0" collapsed="false">
      <c r="D12885" s="240" t="n">
        <v>12885</v>
      </c>
    </row>
    <row r="12886" customFormat="false" ht="15.75" hidden="false" customHeight="false" outlineLevel="0" collapsed="false">
      <c r="D12886" s="240" t="n">
        <v>12886</v>
      </c>
    </row>
    <row r="12887" customFormat="false" ht="15.75" hidden="false" customHeight="false" outlineLevel="0" collapsed="false">
      <c r="D12887" s="240" t="n">
        <v>12887</v>
      </c>
    </row>
    <row r="12888" customFormat="false" ht="15.75" hidden="false" customHeight="false" outlineLevel="0" collapsed="false">
      <c r="D12888" s="240" t="n">
        <v>12888</v>
      </c>
    </row>
    <row r="12889" customFormat="false" ht="15.75" hidden="false" customHeight="false" outlineLevel="0" collapsed="false">
      <c r="D12889" s="240" t="n">
        <v>12889</v>
      </c>
    </row>
    <row r="12890" customFormat="false" ht="15.75" hidden="false" customHeight="false" outlineLevel="0" collapsed="false">
      <c r="D12890" s="240" t="n">
        <v>12890</v>
      </c>
    </row>
    <row r="12891" customFormat="false" ht="15.75" hidden="false" customHeight="false" outlineLevel="0" collapsed="false">
      <c r="D12891" s="240" t="n">
        <v>12891</v>
      </c>
    </row>
    <row r="12892" customFormat="false" ht="15.75" hidden="false" customHeight="false" outlineLevel="0" collapsed="false">
      <c r="D12892" s="240" t="n">
        <v>12892</v>
      </c>
    </row>
    <row r="12893" customFormat="false" ht="15.75" hidden="false" customHeight="false" outlineLevel="0" collapsed="false">
      <c r="D12893" s="240" t="n">
        <v>12893</v>
      </c>
    </row>
    <row r="12894" customFormat="false" ht="15.75" hidden="false" customHeight="false" outlineLevel="0" collapsed="false">
      <c r="D12894" s="240" t="n">
        <v>12894</v>
      </c>
    </row>
    <row r="12895" customFormat="false" ht="15.75" hidden="false" customHeight="false" outlineLevel="0" collapsed="false">
      <c r="D12895" s="240" t="n">
        <v>12895</v>
      </c>
    </row>
    <row r="12896" customFormat="false" ht="15.75" hidden="false" customHeight="false" outlineLevel="0" collapsed="false">
      <c r="D12896" s="240" t="n">
        <v>12896</v>
      </c>
    </row>
    <row r="12897" customFormat="false" ht="15.75" hidden="false" customHeight="false" outlineLevel="0" collapsed="false">
      <c r="D12897" s="240" t="n">
        <v>12897</v>
      </c>
    </row>
    <row r="12898" customFormat="false" ht="15.75" hidden="false" customHeight="false" outlineLevel="0" collapsed="false">
      <c r="D12898" s="240" t="n">
        <v>12898</v>
      </c>
    </row>
    <row r="12899" customFormat="false" ht="15.75" hidden="false" customHeight="false" outlineLevel="0" collapsed="false">
      <c r="D12899" s="240" t="n">
        <v>12899</v>
      </c>
    </row>
    <row r="12900" customFormat="false" ht="15.75" hidden="false" customHeight="false" outlineLevel="0" collapsed="false">
      <c r="D12900" s="240" t="n">
        <v>12900</v>
      </c>
    </row>
    <row r="12901" customFormat="false" ht="15.75" hidden="false" customHeight="false" outlineLevel="0" collapsed="false">
      <c r="D12901" s="240" t="n">
        <v>12901</v>
      </c>
    </row>
    <row r="12902" customFormat="false" ht="15.75" hidden="false" customHeight="false" outlineLevel="0" collapsed="false">
      <c r="D12902" s="240" t="n">
        <v>12902</v>
      </c>
    </row>
    <row r="12903" customFormat="false" ht="15.75" hidden="false" customHeight="false" outlineLevel="0" collapsed="false">
      <c r="D12903" s="240" t="n">
        <v>12903</v>
      </c>
    </row>
    <row r="12904" customFormat="false" ht="15.75" hidden="false" customHeight="false" outlineLevel="0" collapsed="false">
      <c r="D12904" s="240" t="n">
        <v>12904</v>
      </c>
    </row>
    <row r="12905" customFormat="false" ht="15.75" hidden="false" customHeight="false" outlineLevel="0" collapsed="false">
      <c r="D12905" s="240" t="n">
        <v>12905</v>
      </c>
    </row>
    <row r="12906" customFormat="false" ht="15.75" hidden="false" customHeight="false" outlineLevel="0" collapsed="false">
      <c r="D12906" s="240" t="n">
        <v>12906</v>
      </c>
    </row>
    <row r="12907" customFormat="false" ht="15.75" hidden="false" customHeight="false" outlineLevel="0" collapsed="false">
      <c r="D12907" s="240" t="n">
        <v>12907</v>
      </c>
    </row>
    <row r="12908" customFormat="false" ht="15.75" hidden="false" customHeight="false" outlineLevel="0" collapsed="false">
      <c r="D12908" s="240" t="n">
        <v>12908</v>
      </c>
    </row>
    <row r="12909" customFormat="false" ht="15.75" hidden="false" customHeight="false" outlineLevel="0" collapsed="false">
      <c r="D12909" s="240" t="n">
        <v>12909</v>
      </c>
    </row>
    <row r="12910" customFormat="false" ht="15.75" hidden="false" customHeight="false" outlineLevel="0" collapsed="false">
      <c r="D12910" s="240" t="n">
        <v>12910</v>
      </c>
    </row>
    <row r="12911" customFormat="false" ht="15.75" hidden="false" customHeight="false" outlineLevel="0" collapsed="false">
      <c r="D12911" s="240" t="n">
        <v>12911</v>
      </c>
    </row>
    <row r="12912" customFormat="false" ht="15.75" hidden="false" customHeight="false" outlineLevel="0" collapsed="false">
      <c r="D12912" s="240" t="n">
        <v>12912</v>
      </c>
    </row>
    <row r="12913" customFormat="false" ht="15.75" hidden="false" customHeight="false" outlineLevel="0" collapsed="false">
      <c r="D12913" s="240" t="n">
        <v>12913</v>
      </c>
    </row>
    <row r="12914" customFormat="false" ht="15.75" hidden="false" customHeight="false" outlineLevel="0" collapsed="false">
      <c r="D12914" s="240" t="n">
        <v>12914</v>
      </c>
    </row>
    <row r="12915" customFormat="false" ht="15.75" hidden="false" customHeight="false" outlineLevel="0" collapsed="false">
      <c r="D12915" s="240" t="n">
        <v>12915</v>
      </c>
    </row>
    <row r="12916" customFormat="false" ht="15.75" hidden="false" customHeight="false" outlineLevel="0" collapsed="false">
      <c r="D12916" s="240" t="n">
        <v>12916</v>
      </c>
    </row>
    <row r="12917" customFormat="false" ht="15.75" hidden="false" customHeight="false" outlineLevel="0" collapsed="false">
      <c r="D12917" s="240" t="n">
        <v>12917</v>
      </c>
    </row>
    <row r="12918" customFormat="false" ht="15.75" hidden="false" customHeight="false" outlineLevel="0" collapsed="false">
      <c r="D12918" s="240" t="n">
        <v>12918</v>
      </c>
    </row>
    <row r="12919" customFormat="false" ht="15.75" hidden="false" customHeight="false" outlineLevel="0" collapsed="false">
      <c r="D12919" s="240" t="n">
        <v>12919</v>
      </c>
    </row>
    <row r="12920" customFormat="false" ht="15.75" hidden="false" customHeight="false" outlineLevel="0" collapsed="false">
      <c r="D12920" s="240" t="n">
        <v>12920</v>
      </c>
    </row>
    <row r="12921" customFormat="false" ht="15.75" hidden="false" customHeight="false" outlineLevel="0" collapsed="false">
      <c r="D12921" s="240" t="n">
        <v>12921</v>
      </c>
    </row>
    <row r="12922" customFormat="false" ht="15.75" hidden="false" customHeight="false" outlineLevel="0" collapsed="false">
      <c r="D12922" s="240" t="n">
        <v>12922</v>
      </c>
    </row>
    <row r="12923" customFormat="false" ht="15.75" hidden="false" customHeight="false" outlineLevel="0" collapsed="false">
      <c r="D12923" s="240" t="n">
        <v>12923</v>
      </c>
    </row>
    <row r="12924" customFormat="false" ht="15.75" hidden="false" customHeight="false" outlineLevel="0" collapsed="false">
      <c r="D12924" s="240" t="n">
        <v>12924</v>
      </c>
    </row>
    <row r="12925" customFormat="false" ht="15.75" hidden="false" customHeight="false" outlineLevel="0" collapsed="false">
      <c r="D12925" s="240" t="n">
        <v>12925</v>
      </c>
    </row>
    <row r="12926" customFormat="false" ht="15.75" hidden="false" customHeight="false" outlineLevel="0" collapsed="false">
      <c r="D12926" s="240" t="n">
        <v>12926</v>
      </c>
    </row>
    <row r="12927" customFormat="false" ht="15.75" hidden="false" customHeight="false" outlineLevel="0" collapsed="false">
      <c r="D12927" s="240" t="n">
        <v>12927</v>
      </c>
    </row>
    <row r="12928" customFormat="false" ht="15.75" hidden="false" customHeight="false" outlineLevel="0" collapsed="false">
      <c r="D12928" s="240" t="n">
        <v>12928</v>
      </c>
    </row>
    <row r="12929" customFormat="false" ht="15.75" hidden="false" customHeight="false" outlineLevel="0" collapsed="false">
      <c r="D12929" s="240" t="n">
        <v>12929</v>
      </c>
    </row>
    <row r="12930" customFormat="false" ht="15.75" hidden="false" customHeight="false" outlineLevel="0" collapsed="false">
      <c r="D12930" s="240" t="n">
        <v>12930</v>
      </c>
    </row>
    <row r="12931" customFormat="false" ht="15.75" hidden="false" customHeight="false" outlineLevel="0" collapsed="false">
      <c r="D12931" s="240" t="n">
        <v>12931</v>
      </c>
    </row>
    <row r="12932" customFormat="false" ht="15.75" hidden="false" customHeight="false" outlineLevel="0" collapsed="false">
      <c r="D12932" s="240" t="n">
        <v>12932</v>
      </c>
    </row>
    <row r="12933" customFormat="false" ht="15.75" hidden="false" customHeight="false" outlineLevel="0" collapsed="false">
      <c r="D12933" s="240" t="n">
        <v>12933</v>
      </c>
    </row>
    <row r="12934" customFormat="false" ht="15.75" hidden="false" customHeight="false" outlineLevel="0" collapsed="false">
      <c r="D12934" s="240" t="n">
        <v>12934</v>
      </c>
    </row>
    <row r="12935" customFormat="false" ht="15.75" hidden="false" customHeight="false" outlineLevel="0" collapsed="false">
      <c r="D12935" s="240" t="n">
        <v>12935</v>
      </c>
    </row>
    <row r="12936" customFormat="false" ht="15.75" hidden="false" customHeight="false" outlineLevel="0" collapsed="false">
      <c r="D12936" s="240" t="n">
        <v>12936</v>
      </c>
    </row>
    <row r="12937" customFormat="false" ht="15.75" hidden="false" customHeight="false" outlineLevel="0" collapsed="false">
      <c r="D12937" s="240" t="n">
        <v>12937</v>
      </c>
    </row>
    <row r="12938" customFormat="false" ht="15.75" hidden="false" customHeight="false" outlineLevel="0" collapsed="false">
      <c r="D12938" s="240" t="n">
        <v>12938</v>
      </c>
    </row>
    <row r="12939" customFormat="false" ht="15.75" hidden="false" customHeight="false" outlineLevel="0" collapsed="false">
      <c r="D12939" s="240" t="n">
        <v>12939</v>
      </c>
    </row>
    <row r="12940" customFormat="false" ht="15.75" hidden="false" customHeight="false" outlineLevel="0" collapsed="false">
      <c r="D12940" s="240" t="n">
        <v>12940</v>
      </c>
    </row>
    <row r="12941" customFormat="false" ht="15.75" hidden="false" customHeight="false" outlineLevel="0" collapsed="false">
      <c r="D12941" s="240" t="n">
        <v>12941</v>
      </c>
    </row>
    <row r="12942" customFormat="false" ht="15.75" hidden="false" customHeight="false" outlineLevel="0" collapsed="false">
      <c r="D12942" s="240" t="n">
        <v>12942</v>
      </c>
    </row>
    <row r="12943" customFormat="false" ht="15.75" hidden="false" customHeight="false" outlineLevel="0" collapsed="false">
      <c r="D12943" s="240" t="n">
        <v>12943</v>
      </c>
    </row>
    <row r="12944" customFormat="false" ht="15.75" hidden="false" customHeight="false" outlineLevel="0" collapsed="false">
      <c r="D12944" s="240" t="n">
        <v>12944</v>
      </c>
    </row>
    <row r="12945" customFormat="false" ht="15.75" hidden="false" customHeight="false" outlineLevel="0" collapsed="false">
      <c r="D12945" s="240" t="n">
        <v>12945</v>
      </c>
    </row>
    <row r="12946" customFormat="false" ht="15.75" hidden="false" customHeight="false" outlineLevel="0" collapsed="false">
      <c r="D12946" s="240" t="n">
        <v>12946</v>
      </c>
    </row>
    <row r="12947" customFormat="false" ht="15.75" hidden="false" customHeight="false" outlineLevel="0" collapsed="false">
      <c r="D12947" s="240" t="n">
        <v>12947</v>
      </c>
    </row>
    <row r="12948" customFormat="false" ht="15.75" hidden="false" customHeight="false" outlineLevel="0" collapsed="false">
      <c r="D12948" s="240" t="n">
        <v>12948</v>
      </c>
    </row>
    <row r="12949" customFormat="false" ht="15.75" hidden="false" customHeight="false" outlineLevel="0" collapsed="false">
      <c r="D12949" s="240" t="n">
        <v>12949</v>
      </c>
    </row>
    <row r="12950" customFormat="false" ht="15.75" hidden="false" customHeight="false" outlineLevel="0" collapsed="false">
      <c r="D12950" s="240" t="n">
        <v>12950</v>
      </c>
    </row>
    <row r="12951" customFormat="false" ht="15.75" hidden="false" customHeight="false" outlineLevel="0" collapsed="false">
      <c r="D12951" s="240" t="n">
        <v>12951</v>
      </c>
    </row>
    <row r="12952" customFormat="false" ht="15.75" hidden="false" customHeight="false" outlineLevel="0" collapsed="false">
      <c r="D12952" s="240" t="n">
        <v>12952</v>
      </c>
    </row>
    <row r="12953" customFormat="false" ht="15.75" hidden="false" customHeight="false" outlineLevel="0" collapsed="false">
      <c r="D12953" s="240" t="n">
        <v>12953</v>
      </c>
    </row>
    <row r="12954" customFormat="false" ht="15.75" hidden="false" customHeight="false" outlineLevel="0" collapsed="false">
      <c r="D12954" s="240" t="n">
        <v>12954</v>
      </c>
    </row>
    <row r="12955" customFormat="false" ht="15.75" hidden="false" customHeight="false" outlineLevel="0" collapsed="false">
      <c r="D12955" s="240" t="n">
        <v>12955</v>
      </c>
    </row>
    <row r="12956" customFormat="false" ht="15.75" hidden="false" customHeight="false" outlineLevel="0" collapsed="false">
      <c r="D12956" s="240" t="n">
        <v>12956</v>
      </c>
    </row>
    <row r="12957" customFormat="false" ht="15.75" hidden="false" customHeight="false" outlineLevel="0" collapsed="false">
      <c r="D12957" s="240" t="n">
        <v>12957</v>
      </c>
    </row>
    <row r="12958" customFormat="false" ht="15.75" hidden="false" customHeight="false" outlineLevel="0" collapsed="false">
      <c r="D12958" s="240" t="n">
        <v>12958</v>
      </c>
    </row>
    <row r="12959" customFormat="false" ht="15.75" hidden="false" customHeight="false" outlineLevel="0" collapsed="false">
      <c r="D12959" s="240" t="n">
        <v>12959</v>
      </c>
    </row>
    <row r="12960" customFormat="false" ht="15.75" hidden="false" customHeight="false" outlineLevel="0" collapsed="false">
      <c r="D12960" s="240" t="n">
        <v>12960</v>
      </c>
    </row>
    <row r="12961" customFormat="false" ht="15.75" hidden="false" customHeight="false" outlineLevel="0" collapsed="false">
      <c r="D12961" s="240" t="n">
        <v>12961</v>
      </c>
    </row>
    <row r="12962" customFormat="false" ht="15.75" hidden="false" customHeight="false" outlineLevel="0" collapsed="false">
      <c r="D12962" s="240" t="n">
        <v>12962</v>
      </c>
    </row>
    <row r="12963" customFormat="false" ht="15.75" hidden="false" customHeight="false" outlineLevel="0" collapsed="false">
      <c r="D12963" s="240" t="n">
        <v>12963</v>
      </c>
    </row>
    <row r="12964" customFormat="false" ht="15.75" hidden="false" customHeight="false" outlineLevel="0" collapsed="false">
      <c r="D12964" s="240" t="n">
        <v>12964</v>
      </c>
    </row>
    <row r="12965" customFormat="false" ht="15.75" hidden="false" customHeight="false" outlineLevel="0" collapsed="false">
      <c r="D12965" s="240" t="n">
        <v>12965</v>
      </c>
    </row>
    <row r="12966" customFormat="false" ht="15.75" hidden="false" customHeight="false" outlineLevel="0" collapsed="false">
      <c r="D12966" s="240" t="n">
        <v>12966</v>
      </c>
    </row>
    <row r="12967" customFormat="false" ht="15.75" hidden="false" customHeight="false" outlineLevel="0" collapsed="false">
      <c r="D12967" s="240" t="n">
        <v>12967</v>
      </c>
    </row>
    <row r="12968" customFormat="false" ht="15.75" hidden="false" customHeight="false" outlineLevel="0" collapsed="false">
      <c r="D12968" s="240" t="n">
        <v>12968</v>
      </c>
    </row>
    <row r="12969" customFormat="false" ht="15.75" hidden="false" customHeight="false" outlineLevel="0" collapsed="false">
      <c r="D12969" s="240" t="n">
        <v>12969</v>
      </c>
    </row>
    <row r="12970" customFormat="false" ht="15.75" hidden="false" customHeight="false" outlineLevel="0" collapsed="false">
      <c r="D12970" s="240" t="n">
        <v>12970</v>
      </c>
    </row>
    <row r="12971" customFormat="false" ht="15.75" hidden="false" customHeight="false" outlineLevel="0" collapsed="false">
      <c r="D12971" s="240" t="n">
        <v>12971</v>
      </c>
    </row>
    <row r="12972" customFormat="false" ht="15.75" hidden="false" customHeight="false" outlineLevel="0" collapsed="false">
      <c r="D12972" s="240" t="n">
        <v>12972</v>
      </c>
    </row>
    <row r="12973" customFormat="false" ht="15.75" hidden="false" customHeight="false" outlineLevel="0" collapsed="false">
      <c r="D12973" s="240" t="n">
        <v>12973</v>
      </c>
    </row>
    <row r="12974" customFormat="false" ht="15.75" hidden="false" customHeight="false" outlineLevel="0" collapsed="false">
      <c r="D12974" s="240" t="n">
        <v>12974</v>
      </c>
    </row>
    <row r="12975" customFormat="false" ht="15.75" hidden="false" customHeight="false" outlineLevel="0" collapsed="false">
      <c r="D12975" s="240" t="n">
        <v>12975</v>
      </c>
    </row>
    <row r="12976" customFormat="false" ht="15.75" hidden="false" customHeight="false" outlineLevel="0" collapsed="false">
      <c r="D12976" s="240" t="n">
        <v>12976</v>
      </c>
    </row>
    <row r="12977" customFormat="false" ht="15.75" hidden="false" customHeight="false" outlineLevel="0" collapsed="false">
      <c r="D12977" s="240" t="n">
        <v>12977</v>
      </c>
    </row>
    <row r="12978" customFormat="false" ht="15.75" hidden="false" customHeight="false" outlineLevel="0" collapsed="false">
      <c r="D12978" s="240" t="n">
        <v>12978</v>
      </c>
    </row>
    <row r="12979" customFormat="false" ht="15.75" hidden="false" customHeight="false" outlineLevel="0" collapsed="false">
      <c r="D12979" s="240" t="n">
        <v>12979</v>
      </c>
    </row>
    <row r="12980" customFormat="false" ht="15.75" hidden="false" customHeight="false" outlineLevel="0" collapsed="false">
      <c r="D12980" s="240" t="n">
        <v>12980</v>
      </c>
    </row>
    <row r="12981" customFormat="false" ht="15.75" hidden="false" customHeight="false" outlineLevel="0" collapsed="false">
      <c r="D12981" s="240" t="n">
        <v>12981</v>
      </c>
    </row>
    <row r="12982" customFormat="false" ht="15.75" hidden="false" customHeight="false" outlineLevel="0" collapsed="false">
      <c r="D12982" s="240" t="n">
        <v>12982</v>
      </c>
    </row>
    <row r="12983" customFormat="false" ht="15.75" hidden="false" customHeight="false" outlineLevel="0" collapsed="false">
      <c r="D12983" s="240" t="n">
        <v>12983</v>
      </c>
    </row>
    <row r="12984" customFormat="false" ht="15.75" hidden="false" customHeight="false" outlineLevel="0" collapsed="false">
      <c r="D12984" s="240" t="n">
        <v>12984</v>
      </c>
    </row>
    <row r="12985" customFormat="false" ht="15.75" hidden="false" customHeight="false" outlineLevel="0" collapsed="false">
      <c r="D12985" s="240" t="n">
        <v>12985</v>
      </c>
    </row>
    <row r="12986" customFormat="false" ht="15.75" hidden="false" customHeight="false" outlineLevel="0" collapsed="false">
      <c r="D12986" s="240" t="n">
        <v>12986</v>
      </c>
    </row>
    <row r="12987" customFormat="false" ht="15.75" hidden="false" customHeight="false" outlineLevel="0" collapsed="false">
      <c r="D12987" s="240" t="n">
        <v>12987</v>
      </c>
    </row>
    <row r="12988" customFormat="false" ht="15.75" hidden="false" customHeight="false" outlineLevel="0" collapsed="false">
      <c r="D12988" s="240" t="n">
        <v>12988</v>
      </c>
    </row>
    <row r="12989" customFormat="false" ht="15.75" hidden="false" customHeight="false" outlineLevel="0" collapsed="false">
      <c r="D12989" s="240" t="n">
        <v>12989</v>
      </c>
    </row>
    <row r="12990" customFormat="false" ht="15.75" hidden="false" customHeight="false" outlineLevel="0" collapsed="false">
      <c r="D12990" s="240" t="n">
        <v>12990</v>
      </c>
    </row>
    <row r="12991" customFormat="false" ht="15.75" hidden="false" customHeight="false" outlineLevel="0" collapsed="false">
      <c r="D12991" s="240" t="n">
        <v>12991</v>
      </c>
    </row>
    <row r="12992" customFormat="false" ht="15.75" hidden="false" customHeight="false" outlineLevel="0" collapsed="false">
      <c r="D12992" s="240" t="n">
        <v>12992</v>
      </c>
    </row>
    <row r="12993" customFormat="false" ht="15.75" hidden="false" customHeight="false" outlineLevel="0" collapsed="false">
      <c r="D12993" s="240" t="n">
        <v>12993</v>
      </c>
    </row>
    <row r="12994" customFormat="false" ht="15.75" hidden="false" customHeight="false" outlineLevel="0" collapsed="false">
      <c r="D12994" s="240" t="n">
        <v>12994</v>
      </c>
    </row>
    <row r="12995" customFormat="false" ht="15.75" hidden="false" customHeight="false" outlineLevel="0" collapsed="false">
      <c r="D12995" s="240" t="n">
        <v>12995</v>
      </c>
    </row>
    <row r="12996" customFormat="false" ht="15.75" hidden="false" customHeight="false" outlineLevel="0" collapsed="false">
      <c r="D12996" s="240" t="n">
        <v>12996</v>
      </c>
    </row>
    <row r="12997" customFormat="false" ht="15.75" hidden="false" customHeight="false" outlineLevel="0" collapsed="false">
      <c r="D12997" s="240" t="n">
        <v>12997</v>
      </c>
    </row>
    <row r="12998" customFormat="false" ht="15.75" hidden="false" customHeight="false" outlineLevel="0" collapsed="false">
      <c r="D12998" s="240" t="n">
        <v>12998</v>
      </c>
    </row>
    <row r="12999" customFormat="false" ht="15.75" hidden="false" customHeight="false" outlineLevel="0" collapsed="false">
      <c r="D12999" s="240" t="n">
        <v>12999</v>
      </c>
    </row>
    <row r="13000" customFormat="false" ht="15.75" hidden="false" customHeight="false" outlineLevel="0" collapsed="false">
      <c r="D13000" s="240" t="n">
        <v>13000</v>
      </c>
    </row>
    <row r="13001" customFormat="false" ht="15.75" hidden="false" customHeight="false" outlineLevel="0" collapsed="false">
      <c r="D13001" s="240" t="n">
        <v>13001</v>
      </c>
    </row>
    <row r="13002" customFormat="false" ht="15.75" hidden="false" customHeight="false" outlineLevel="0" collapsed="false">
      <c r="D13002" s="240" t="n">
        <v>13002</v>
      </c>
    </row>
    <row r="13003" customFormat="false" ht="15.75" hidden="false" customHeight="false" outlineLevel="0" collapsed="false">
      <c r="D13003" s="240" t="n">
        <v>13003</v>
      </c>
    </row>
    <row r="13004" customFormat="false" ht="15.75" hidden="false" customHeight="false" outlineLevel="0" collapsed="false">
      <c r="D13004" s="240" t="n">
        <v>13004</v>
      </c>
    </row>
    <row r="13005" customFormat="false" ht="15.75" hidden="false" customHeight="false" outlineLevel="0" collapsed="false">
      <c r="D13005" s="240" t="n">
        <v>13005</v>
      </c>
    </row>
    <row r="13006" customFormat="false" ht="15.75" hidden="false" customHeight="false" outlineLevel="0" collapsed="false">
      <c r="D13006" s="240" t="n">
        <v>13006</v>
      </c>
    </row>
    <row r="13007" customFormat="false" ht="15.75" hidden="false" customHeight="false" outlineLevel="0" collapsed="false">
      <c r="D13007" s="240" t="n">
        <v>13007</v>
      </c>
    </row>
    <row r="13008" customFormat="false" ht="15.75" hidden="false" customHeight="false" outlineLevel="0" collapsed="false">
      <c r="D13008" s="240" t="n">
        <v>13008</v>
      </c>
    </row>
    <row r="13009" customFormat="false" ht="15.75" hidden="false" customHeight="false" outlineLevel="0" collapsed="false">
      <c r="D13009" s="240" t="n">
        <v>13009</v>
      </c>
    </row>
    <row r="13010" customFormat="false" ht="15.75" hidden="false" customHeight="false" outlineLevel="0" collapsed="false">
      <c r="D13010" s="240" t="n">
        <v>13010</v>
      </c>
    </row>
    <row r="13011" customFormat="false" ht="15.75" hidden="false" customHeight="false" outlineLevel="0" collapsed="false">
      <c r="D13011" s="240" t="n">
        <v>13011</v>
      </c>
    </row>
    <row r="13012" customFormat="false" ht="15.75" hidden="false" customHeight="false" outlineLevel="0" collapsed="false">
      <c r="D13012" s="240" t="n">
        <v>13012</v>
      </c>
    </row>
    <row r="13013" customFormat="false" ht="15.75" hidden="false" customHeight="false" outlineLevel="0" collapsed="false">
      <c r="D13013" s="240" t="n">
        <v>13013</v>
      </c>
    </row>
    <row r="13014" customFormat="false" ht="15.75" hidden="false" customHeight="false" outlineLevel="0" collapsed="false">
      <c r="D13014" s="240" t="n">
        <v>13014</v>
      </c>
    </row>
    <row r="13015" customFormat="false" ht="15.75" hidden="false" customHeight="false" outlineLevel="0" collapsed="false">
      <c r="D13015" s="240" t="n">
        <v>13015</v>
      </c>
    </row>
    <row r="13016" customFormat="false" ht="15.75" hidden="false" customHeight="false" outlineLevel="0" collapsed="false">
      <c r="D13016" s="240" t="n">
        <v>13016</v>
      </c>
    </row>
    <row r="13017" customFormat="false" ht="15.75" hidden="false" customHeight="false" outlineLevel="0" collapsed="false">
      <c r="D13017" s="240" t="n">
        <v>13017</v>
      </c>
    </row>
    <row r="13018" customFormat="false" ht="15.75" hidden="false" customHeight="false" outlineLevel="0" collapsed="false">
      <c r="D13018" s="240" t="n">
        <v>13018</v>
      </c>
    </row>
    <row r="13019" customFormat="false" ht="15.75" hidden="false" customHeight="false" outlineLevel="0" collapsed="false">
      <c r="D13019" s="240" t="n">
        <v>13019</v>
      </c>
    </row>
    <row r="13020" customFormat="false" ht="15.75" hidden="false" customHeight="false" outlineLevel="0" collapsed="false">
      <c r="D13020" s="240" t="n">
        <v>13020</v>
      </c>
    </row>
    <row r="13021" customFormat="false" ht="15.75" hidden="false" customHeight="false" outlineLevel="0" collapsed="false">
      <c r="D13021" s="240" t="n">
        <v>13021</v>
      </c>
    </row>
    <row r="13022" customFormat="false" ht="15.75" hidden="false" customHeight="false" outlineLevel="0" collapsed="false">
      <c r="D13022" s="240" t="n">
        <v>13022</v>
      </c>
    </row>
    <row r="13023" customFormat="false" ht="15.75" hidden="false" customHeight="false" outlineLevel="0" collapsed="false">
      <c r="D13023" s="240" t="n">
        <v>13023</v>
      </c>
    </row>
    <row r="13024" customFormat="false" ht="15.75" hidden="false" customHeight="false" outlineLevel="0" collapsed="false">
      <c r="D13024" s="240" t="n">
        <v>13024</v>
      </c>
    </row>
    <row r="13025" customFormat="false" ht="15.75" hidden="false" customHeight="false" outlineLevel="0" collapsed="false">
      <c r="D13025" s="240" t="n">
        <v>13025</v>
      </c>
    </row>
    <row r="13026" customFormat="false" ht="15.75" hidden="false" customHeight="false" outlineLevel="0" collapsed="false">
      <c r="D13026" s="240" t="n">
        <v>13026</v>
      </c>
    </row>
    <row r="13027" customFormat="false" ht="15.75" hidden="false" customHeight="false" outlineLevel="0" collapsed="false">
      <c r="D13027" s="240" t="n">
        <v>13027</v>
      </c>
    </row>
    <row r="13028" customFormat="false" ht="15.75" hidden="false" customHeight="false" outlineLevel="0" collapsed="false">
      <c r="D13028" s="240" t="n">
        <v>13028</v>
      </c>
    </row>
    <row r="13029" customFormat="false" ht="15.75" hidden="false" customHeight="false" outlineLevel="0" collapsed="false">
      <c r="D13029" s="240" t="n">
        <v>13029</v>
      </c>
    </row>
    <row r="13030" customFormat="false" ht="15.75" hidden="false" customHeight="false" outlineLevel="0" collapsed="false">
      <c r="D13030" s="240" t="n">
        <v>13030</v>
      </c>
    </row>
    <row r="13031" customFormat="false" ht="15.75" hidden="false" customHeight="false" outlineLevel="0" collapsed="false">
      <c r="D13031" s="240" t="n">
        <v>13031</v>
      </c>
    </row>
    <row r="13032" customFormat="false" ht="15.75" hidden="false" customHeight="false" outlineLevel="0" collapsed="false">
      <c r="D13032" s="240" t="n">
        <v>13032</v>
      </c>
    </row>
    <row r="13033" customFormat="false" ht="15.75" hidden="false" customHeight="false" outlineLevel="0" collapsed="false">
      <c r="D13033" s="240" t="n">
        <v>13033</v>
      </c>
    </row>
    <row r="13034" customFormat="false" ht="15.75" hidden="false" customHeight="false" outlineLevel="0" collapsed="false">
      <c r="D13034" s="240" t="n">
        <v>13034</v>
      </c>
    </row>
    <row r="13035" customFormat="false" ht="15.75" hidden="false" customHeight="false" outlineLevel="0" collapsed="false">
      <c r="D13035" s="240" t="n">
        <v>13035</v>
      </c>
    </row>
    <row r="13036" customFormat="false" ht="15.75" hidden="false" customHeight="false" outlineLevel="0" collapsed="false">
      <c r="D13036" s="240" t="n">
        <v>13036</v>
      </c>
    </row>
    <row r="13037" customFormat="false" ht="15.75" hidden="false" customHeight="false" outlineLevel="0" collapsed="false">
      <c r="D13037" s="240" t="n">
        <v>13037</v>
      </c>
    </row>
    <row r="13038" customFormat="false" ht="15.75" hidden="false" customHeight="false" outlineLevel="0" collapsed="false">
      <c r="D13038" s="240" t="n">
        <v>13038</v>
      </c>
    </row>
    <row r="13039" customFormat="false" ht="15.75" hidden="false" customHeight="false" outlineLevel="0" collapsed="false">
      <c r="D13039" s="240" t="n">
        <v>13039</v>
      </c>
    </row>
    <row r="13040" customFormat="false" ht="15.75" hidden="false" customHeight="false" outlineLevel="0" collapsed="false">
      <c r="D13040" s="240" t="n">
        <v>13040</v>
      </c>
    </row>
    <row r="13041" customFormat="false" ht="15.75" hidden="false" customHeight="false" outlineLevel="0" collapsed="false">
      <c r="D13041" s="240" t="n">
        <v>13041</v>
      </c>
    </row>
    <row r="13042" customFormat="false" ht="15.75" hidden="false" customHeight="false" outlineLevel="0" collapsed="false">
      <c r="D13042" s="240" t="n">
        <v>13042</v>
      </c>
    </row>
    <row r="13043" customFormat="false" ht="15.75" hidden="false" customHeight="false" outlineLevel="0" collapsed="false">
      <c r="D13043" s="240" t="n">
        <v>13043</v>
      </c>
    </row>
    <row r="13044" customFormat="false" ht="15.75" hidden="false" customHeight="false" outlineLevel="0" collapsed="false">
      <c r="D13044" s="240" t="n">
        <v>13044</v>
      </c>
    </row>
    <row r="13045" customFormat="false" ht="15.75" hidden="false" customHeight="false" outlineLevel="0" collapsed="false">
      <c r="D13045" s="240" t="n">
        <v>13045</v>
      </c>
    </row>
    <row r="13046" customFormat="false" ht="15.75" hidden="false" customHeight="false" outlineLevel="0" collapsed="false">
      <c r="D13046" s="240" t="n">
        <v>13046</v>
      </c>
    </row>
    <row r="13047" customFormat="false" ht="15.75" hidden="false" customHeight="false" outlineLevel="0" collapsed="false">
      <c r="D13047" s="240" t="n">
        <v>13047</v>
      </c>
    </row>
    <row r="13048" customFormat="false" ht="15.75" hidden="false" customHeight="false" outlineLevel="0" collapsed="false">
      <c r="D13048" s="240" t="n">
        <v>13048</v>
      </c>
    </row>
    <row r="13049" customFormat="false" ht="15.75" hidden="false" customHeight="false" outlineLevel="0" collapsed="false">
      <c r="D13049" s="240" t="n">
        <v>13049</v>
      </c>
    </row>
    <row r="13050" customFormat="false" ht="15.75" hidden="false" customHeight="false" outlineLevel="0" collapsed="false">
      <c r="D13050" s="240" t="n">
        <v>13050</v>
      </c>
    </row>
    <row r="13051" customFormat="false" ht="15.75" hidden="false" customHeight="false" outlineLevel="0" collapsed="false">
      <c r="D13051" s="240" t="n">
        <v>13051</v>
      </c>
    </row>
    <row r="13052" customFormat="false" ht="15.75" hidden="false" customHeight="false" outlineLevel="0" collapsed="false">
      <c r="D13052" s="240" t="n">
        <v>13052</v>
      </c>
    </row>
    <row r="13053" customFormat="false" ht="15.75" hidden="false" customHeight="false" outlineLevel="0" collapsed="false">
      <c r="D13053" s="240" t="n">
        <v>13053</v>
      </c>
    </row>
    <row r="13054" customFormat="false" ht="15.75" hidden="false" customHeight="false" outlineLevel="0" collapsed="false">
      <c r="D13054" s="240" t="n">
        <v>13054</v>
      </c>
    </row>
    <row r="13055" customFormat="false" ht="15.75" hidden="false" customHeight="false" outlineLevel="0" collapsed="false">
      <c r="D13055" s="240" t="n">
        <v>13055</v>
      </c>
    </row>
    <row r="13056" customFormat="false" ht="15.75" hidden="false" customHeight="false" outlineLevel="0" collapsed="false">
      <c r="D13056" s="240" t="n">
        <v>13056</v>
      </c>
    </row>
    <row r="13057" customFormat="false" ht="15.75" hidden="false" customHeight="false" outlineLevel="0" collapsed="false">
      <c r="D13057" s="240" t="n">
        <v>13057</v>
      </c>
    </row>
    <row r="13058" customFormat="false" ht="15.75" hidden="false" customHeight="false" outlineLevel="0" collapsed="false">
      <c r="D13058" s="240" t="n">
        <v>13058</v>
      </c>
    </row>
    <row r="13059" customFormat="false" ht="15.75" hidden="false" customHeight="false" outlineLevel="0" collapsed="false">
      <c r="D13059" s="240" t="n">
        <v>13059</v>
      </c>
    </row>
    <row r="13060" customFormat="false" ht="15.75" hidden="false" customHeight="false" outlineLevel="0" collapsed="false">
      <c r="D13060" s="240" t="n">
        <v>13060</v>
      </c>
    </row>
    <row r="13061" customFormat="false" ht="15.75" hidden="false" customHeight="false" outlineLevel="0" collapsed="false">
      <c r="D13061" s="240" t="n">
        <v>13061</v>
      </c>
    </row>
    <row r="13062" customFormat="false" ht="15.75" hidden="false" customHeight="false" outlineLevel="0" collapsed="false">
      <c r="D13062" s="240" t="n">
        <v>13062</v>
      </c>
    </row>
    <row r="13063" customFormat="false" ht="15.75" hidden="false" customHeight="false" outlineLevel="0" collapsed="false">
      <c r="D13063" s="240" t="n">
        <v>13063</v>
      </c>
    </row>
    <row r="13064" customFormat="false" ht="15.75" hidden="false" customHeight="false" outlineLevel="0" collapsed="false">
      <c r="D13064" s="240" t="n">
        <v>13064</v>
      </c>
    </row>
    <row r="13065" customFormat="false" ht="15.75" hidden="false" customHeight="false" outlineLevel="0" collapsed="false">
      <c r="D13065" s="240" t="n">
        <v>13065</v>
      </c>
    </row>
    <row r="13066" customFormat="false" ht="15.75" hidden="false" customHeight="false" outlineLevel="0" collapsed="false">
      <c r="D13066" s="240" t="n">
        <v>13066</v>
      </c>
    </row>
    <row r="13067" customFormat="false" ht="15.75" hidden="false" customHeight="false" outlineLevel="0" collapsed="false">
      <c r="D13067" s="240" t="n">
        <v>13067</v>
      </c>
    </row>
    <row r="13068" customFormat="false" ht="15.75" hidden="false" customHeight="false" outlineLevel="0" collapsed="false">
      <c r="D13068" s="240" t="n">
        <v>13068</v>
      </c>
    </row>
    <row r="13069" customFormat="false" ht="15.75" hidden="false" customHeight="false" outlineLevel="0" collapsed="false">
      <c r="D13069" s="240" t="n">
        <v>13069</v>
      </c>
    </row>
    <row r="13070" customFormat="false" ht="15.75" hidden="false" customHeight="false" outlineLevel="0" collapsed="false">
      <c r="D13070" s="240" t="n">
        <v>13070</v>
      </c>
    </row>
    <row r="13071" customFormat="false" ht="15.75" hidden="false" customHeight="false" outlineLevel="0" collapsed="false">
      <c r="D13071" s="240" t="n">
        <v>13071</v>
      </c>
    </row>
    <row r="13072" customFormat="false" ht="15.75" hidden="false" customHeight="false" outlineLevel="0" collapsed="false">
      <c r="D13072" s="240" t="n">
        <v>13072</v>
      </c>
    </row>
    <row r="13073" customFormat="false" ht="15.75" hidden="false" customHeight="false" outlineLevel="0" collapsed="false">
      <c r="D13073" s="240" t="n">
        <v>13073</v>
      </c>
    </row>
    <row r="13074" customFormat="false" ht="15.75" hidden="false" customHeight="false" outlineLevel="0" collapsed="false">
      <c r="D13074" s="240" t="n">
        <v>13074</v>
      </c>
    </row>
    <row r="13075" customFormat="false" ht="15.75" hidden="false" customHeight="false" outlineLevel="0" collapsed="false">
      <c r="D13075" s="240" t="n">
        <v>13075</v>
      </c>
    </row>
    <row r="13076" customFormat="false" ht="15.75" hidden="false" customHeight="false" outlineLevel="0" collapsed="false">
      <c r="D13076" s="240" t="n">
        <v>13076</v>
      </c>
    </row>
    <row r="13077" customFormat="false" ht="15.75" hidden="false" customHeight="false" outlineLevel="0" collapsed="false">
      <c r="D13077" s="240" t="n">
        <v>13077</v>
      </c>
    </row>
    <row r="13078" customFormat="false" ht="15.75" hidden="false" customHeight="false" outlineLevel="0" collapsed="false">
      <c r="D13078" s="240" t="n">
        <v>13078</v>
      </c>
    </row>
    <row r="13079" customFormat="false" ht="15.75" hidden="false" customHeight="false" outlineLevel="0" collapsed="false">
      <c r="D13079" s="240" t="n">
        <v>13079</v>
      </c>
    </row>
    <row r="13080" customFormat="false" ht="15.75" hidden="false" customHeight="false" outlineLevel="0" collapsed="false">
      <c r="D13080" s="240" t="n">
        <v>13080</v>
      </c>
    </row>
    <row r="13081" customFormat="false" ht="15.75" hidden="false" customHeight="false" outlineLevel="0" collapsed="false">
      <c r="D13081" s="240" t="n">
        <v>13081</v>
      </c>
    </row>
    <row r="13082" customFormat="false" ht="15.75" hidden="false" customHeight="false" outlineLevel="0" collapsed="false">
      <c r="D13082" s="240" t="n">
        <v>13082</v>
      </c>
    </row>
    <row r="13083" customFormat="false" ht="15.75" hidden="false" customHeight="false" outlineLevel="0" collapsed="false">
      <c r="D13083" s="240" t="n">
        <v>13083</v>
      </c>
    </row>
    <row r="13084" customFormat="false" ht="15.75" hidden="false" customHeight="false" outlineLevel="0" collapsed="false">
      <c r="D13084" s="240" t="n">
        <v>13084</v>
      </c>
    </row>
    <row r="13085" customFormat="false" ht="15.75" hidden="false" customHeight="false" outlineLevel="0" collapsed="false">
      <c r="D13085" s="240" t="n">
        <v>13085</v>
      </c>
    </row>
    <row r="13086" customFormat="false" ht="15.75" hidden="false" customHeight="false" outlineLevel="0" collapsed="false">
      <c r="D13086" s="240" t="n">
        <v>13086</v>
      </c>
    </row>
    <row r="13087" customFormat="false" ht="15.75" hidden="false" customHeight="false" outlineLevel="0" collapsed="false">
      <c r="D13087" s="240" t="n">
        <v>13087</v>
      </c>
    </row>
    <row r="13088" customFormat="false" ht="15.75" hidden="false" customHeight="false" outlineLevel="0" collapsed="false">
      <c r="D13088" s="240" t="n">
        <v>13088</v>
      </c>
    </row>
    <row r="13089" customFormat="false" ht="15.75" hidden="false" customHeight="false" outlineLevel="0" collapsed="false">
      <c r="D13089" s="240" t="n">
        <v>13089</v>
      </c>
    </row>
    <row r="13090" customFormat="false" ht="15.75" hidden="false" customHeight="false" outlineLevel="0" collapsed="false">
      <c r="D13090" s="240" t="n">
        <v>13090</v>
      </c>
    </row>
    <row r="13091" customFormat="false" ht="15.75" hidden="false" customHeight="false" outlineLevel="0" collapsed="false">
      <c r="D13091" s="240" t="n">
        <v>13091</v>
      </c>
    </row>
    <row r="13092" customFormat="false" ht="15.75" hidden="false" customHeight="false" outlineLevel="0" collapsed="false">
      <c r="D13092" s="240" t="n">
        <v>13092</v>
      </c>
    </row>
    <row r="13093" customFormat="false" ht="15.75" hidden="false" customHeight="false" outlineLevel="0" collapsed="false">
      <c r="D13093" s="240" t="n">
        <v>13093</v>
      </c>
    </row>
    <row r="13094" customFormat="false" ht="15.75" hidden="false" customHeight="false" outlineLevel="0" collapsed="false">
      <c r="D13094" s="240" t="n">
        <v>13094</v>
      </c>
    </row>
    <row r="13095" customFormat="false" ht="15.75" hidden="false" customHeight="false" outlineLevel="0" collapsed="false">
      <c r="D13095" s="240" t="n">
        <v>13095</v>
      </c>
    </row>
    <row r="13096" customFormat="false" ht="15.75" hidden="false" customHeight="false" outlineLevel="0" collapsed="false">
      <c r="D13096" s="240" t="n">
        <v>13096</v>
      </c>
    </row>
    <row r="13097" customFormat="false" ht="15.75" hidden="false" customHeight="false" outlineLevel="0" collapsed="false">
      <c r="D13097" s="240" t="n">
        <v>13097</v>
      </c>
    </row>
    <row r="13098" customFormat="false" ht="15.75" hidden="false" customHeight="false" outlineLevel="0" collapsed="false">
      <c r="D13098" s="240" t="n">
        <v>13098</v>
      </c>
    </row>
    <row r="13099" customFormat="false" ht="15.75" hidden="false" customHeight="false" outlineLevel="0" collapsed="false">
      <c r="D13099" s="240" t="n">
        <v>13099</v>
      </c>
    </row>
    <row r="13100" customFormat="false" ht="15.75" hidden="false" customHeight="false" outlineLevel="0" collapsed="false">
      <c r="D13100" s="240" t="n">
        <v>13100</v>
      </c>
    </row>
    <row r="13101" customFormat="false" ht="15.75" hidden="false" customHeight="false" outlineLevel="0" collapsed="false">
      <c r="D13101" s="240" t="n">
        <v>13101</v>
      </c>
    </row>
    <row r="13102" customFormat="false" ht="15.75" hidden="false" customHeight="false" outlineLevel="0" collapsed="false">
      <c r="D13102" s="240" t="n">
        <v>13102</v>
      </c>
    </row>
    <row r="13103" customFormat="false" ht="15.75" hidden="false" customHeight="false" outlineLevel="0" collapsed="false">
      <c r="D13103" s="240" t="n">
        <v>13103</v>
      </c>
    </row>
    <row r="13104" customFormat="false" ht="15.75" hidden="false" customHeight="false" outlineLevel="0" collapsed="false">
      <c r="D13104" s="240" t="n">
        <v>13104</v>
      </c>
    </row>
    <row r="13105" customFormat="false" ht="15.75" hidden="false" customHeight="false" outlineLevel="0" collapsed="false">
      <c r="D13105" s="240" t="n">
        <v>13105</v>
      </c>
    </row>
    <row r="13106" customFormat="false" ht="15.75" hidden="false" customHeight="false" outlineLevel="0" collapsed="false">
      <c r="D13106" s="240" t="n">
        <v>13106</v>
      </c>
    </row>
    <row r="13107" customFormat="false" ht="15.75" hidden="false" customHeight="false" outlineLevel="0" collapsed="false">
      <c r="D13107" s="240" t="n">
        <v>13107</v>
      </c>
    </row>
    <row r="13108" customFormat="false" ht="15.75" hidden="false" customHeight="false" outlineLevel="0" collapsed="false">
      <c r="D13108" s="240" t="n">
        <v>13108</v>
      </c>
    </row>
    <row r="13109" customFormat="false" ht="15.75" hidden="false" customHeight="false" outlineLevel="0" collapsed="false">
      <c r="D13109" s="240" t="n">
        <v>13109</v>
      </c>
    </row>
    <row r="13110" customFormat="false" ht="15.75" hidden="false" customHeight="false" outlineLevel="0" collapsed="false">
      <c r="D13110" s="240" t="n">
        <v>13110</v>
      </c>
    </row>
    <row r="13111" customFormat="false" ht="15.75" hidden="false" customHeight="false" outlineLevel="0" collapsed="false">
      <c r="D13111" s="240" t="n">
        <v>13111</v>
      </c>
    </row>
    <row r="13112" customFormat="false" ht="15.75" hidden="false" customHeight="false" outlineLevel="0" collapsed="false">
      <c r="D13112" s="240" t="n">
        <v>13112</v>
      </c>
    </row>
    <row r="13113" customFormat="false" ht="15.75" hidden="false" customHeight="false" outlineLevel="0" collapsed="false">
      <c r="D13113" s="240" t="n">
        <v>13113</v>
      </c>
    </row>
    <row r="13114" customFormat="false" ht="15.75" hidden="false" customHeight="false" outlineLevel="0" collapsed="false">
      <c r="D13114" s="240" t="n">
        <v>13114</v>
      </c>
    </row>
    <row r="13115" customFormat="false" ht="15.75" hidden="false" customHeight="false" outlineLevel="0" collapsed="false">
      <c r="D13115" s="240" t="n">
        <v>13115</v>
      </c>
    </row>
    <row r="13116" customFormat="false" ht="15.75" hidden="false" customHeight="false" outlineLevel="0" collapsed="false">
      <c r="D13116" s="240" t="n">
        <v>13116</v>
      </c>
    </row>
    <row r="13117" customFormat="false" ht="15.75" hidden="false" customHeight="false" outlineLevel="0" collapsed="false">
      <c r="D13117" s="240" t="n">
        <v>13117</v>
      </c>
    </row>
    <row r="13118" customFormat="false" ht="15.75" hidden="false" customHeight="false" outlineLevel="0" collapsed="false">
      <c r="D13118" s="240" t="n">
        <v>13118</v>
      </c>
    </row>
    <row r="13119" customFormat="false" ht="15.75" hidden="false" customHeight="false" outlineLevel="0" collapsed="false">
      <c r="D13119" s="240" t="n">
        <v>13119</v>
      </c>
    </row>
    <row r="13120" customFormat="false" ht="15.75" hidden="false" customHeight="false" outlineLevel="0" collapsed="false">
      <c r="D13120" s="240" t="n">
        <v>13120</v>
      </c>
    </row>
    <row r="13121" customFormat="false" ht="15.75" hidden="false" customHeight="false" outlineLevel="0" collapsed="false">
      <c r="D13121" s="240" t="n">
        <v>13121</v>
      </c>
    </row>
    <row r="13122" customFormat="false" ht="15.75" hidden="false" customHeight="false" outlineLevel="0" collapsed="false">
      <c r="D13122" s="240" t="n">
        <v>13122</v>
      </c>
    </row>
    <row r="13123" customFormat="false" ht="15.75" hidden="false" customHeight="false" outlineLevel="0" collapsed="false">
      <c r="D13123" s="240" t="n">
        <v>13123</v>
      </c>
    </row>
    <row r="13124" customFormat="false" ht="15.75" hidden="false" customHeight="false" outlineLevel="0" collapsed="false">
      <c r="D13124" s="240" t="n">
        <v>13124</v>
      </c>
    </row>
    <row r="13125" customFormat="false" ht="15.75" hidden="false" customHeight="false" outlineLevel="0" collapsed="false">
      <c r="D13125" s="240" t="n">
        <v>13125</v>
      </c>
    </row>
    <row r="13126" customFormat="false" ht="15.75" hidden="false" customHeight="false" outlineLevel="0" collapsed="false">
      <c r="D13126" s="240" t="n">
        <v>13126</v>
      </c>
    </row>
    <row r="13127" customFormat="false" ht="15.75" hidden="false" customHeight="false" outlineLevel="0" collapsed="false">
      <c r="D13127" s="240" t="n">
        <v>13127</v>
      </c>
    </row>
    <row r="13128" customFormat="false" ht="15.75" hidden="false" customHeight="false" outlineLevel="0" collapsed="false">
      <c r="D13128" s="240" t="n">
        <v>13128</v>
      </c>
    </row>
    <row r="13129" customFormat="false" ht="15.75" hidden="false" customHeight="false" outlineLevel="0" collapsed="false">
      <c r="D13129" s="240" t="n">
        <v>13129</v>
      </c>
    </row>
    <row r="13130" customFormat="false" ht="15.75" hidden="false" customHeight="false" outlineLevel="0" collapsed="false">
      <c r="D13130" s="240" t="n">
        <v>13130</v>
      </c>
    </row>
    <row r="13131" customFormat="false" ht="15.75" hidden="false" customHeight="false" outlineLevel="0" collapsed="false">
      <c r="D13131" s="240" t="n">
        <v>13131</v>
      </c>
    </row>
    <row r="13132" customFormat="false" ht="15.75" hidden="false" customHeight="false" outlineLevel="0" collapsed="false">
      <c r="D13132" s="240" t="n">
        <v>13132</v>
      </c>
    </row>
    <row r="13133" customFormat="false" ht="15.75" hidden="false" customHeight="false" outlineLevel="0" collapsed="false">
      <c r="D13133" s="240" t="n">
        <v>13133</v>
      </c>
    </row>
    <row r="13134" customFormat="false" ht="15.75" hidden="false" customHeight="false" outlineLevel="0" collapsed="false">
      <c r="D13134" s="240" t="n">
        <v>13134</v>
      </c>
    </row>
    <row r="13135" customFormat="false" ht="15.75" hidden="false" customHeight="false" outlineLevel="0" collapsed="false">
      <c r="D13135" s="240" t="n">
        <v>13135</v>
      </c>
    </row>
    <row r="13136" customFormat="false" ht="15.75" hidden="false" customHeight="false" outlineLevel="0" collapsed="false">
      <c r="D13136" s="240" t="n">
        <v>13136</v>
      </c>
    </row>
    <row r="13137" customFormat="false" ht="15.75" hidden="false" customHeight="false" outlineLevel="0" collapsed="false">
      <c r="D13137" s="240" t="n">
        <v>13137</v>
      </c>
    </row>
    <row r="13138" customFormat="false" ht="15.75" hidden="false" customHeight="false" outlineLevel="0" collapsed="false">
      <c r="D13138" s="240" t="n">
        <v>13138</v>
      </c>
    </row>
    <row r="13139" customFormat="false" ht="15.75" hidden="false" customHeight="false" outlineLevel="0" collapsed="false">
      <c r="D13139" s="240" t="n">
        <v>13139</v>
      </c>
    </row>
    <row r="13140" customFormat="false" ht="15.75" hidden="false" customHeight="false" outlineLevel="0" collapsed="false">
      <c r="D13140" s="240" t="n">
        <v>13140</v>
      </c>
    </row>
    <row r="13141" customFormat="false" ht="15.75" hidden="false" customHeight="false" outlineLevel="0" collapsed="false">
      <c r="D13141" s="240" t="n">
        <v>13141</v>
      </c>
    </row>
    <row r="13142" customFormat="false" ht="15.75" hidden="false" customHeight="false" outlineLevel="0" collapsed="false">
      <c r="D13142" s="240" t="n">
        <v>13142</v>
      </c>
    </row>
    <row r="13143" customFormat="false" ht="15.75" hidden="false" customHeight="false" outlineLevel="0" collapsed="false">
      <c r="D13143" s="240" t="n">
        <v>13143</v>
      </c>
    </row>
    <row r="13144" customFormat="false" ht="15.75" hidden="false" customHeight="false" outlineLevel="0" collapsed="false">
      <c r="D13144" s="240" t="n">
        <v>13144</v>
      </c>
    </row>
    <row r="13145" customFormat="false" ht="15.75" hidden="false" customHeight="false" outlineLevel="0" collapsed="false">
      <c r="D13145" s="240" t="n">
        <v>13145</v>
      </c>
    </row>
    <row r="13146" customFormat="false" ht="15.75" hidden="false" customHeight="false" outlineLevel="0" collapsed="false">
      <c r="D13146" s="240" t="n">
        <v>13146</v>
      </c>
    </row>
    <row r="13147" customFormat="false" ht="15.75" hidden="false" customHeight="false" outlineLevel="0" collapsed="false">
      <c r="D13147" s="240" t="n">
        <v>13147</v>
      </c>
    </row>
    <row r="13148" customFormat="false" ht="15.75" hidden="false" customHeight="false" outlineLevel="0" collapsed="false">
      <c r="D13148" s="240" t="n">
        <v>13148</v>
      </c>
    </row>
    <row r="13149" customFormat="false" ht="15.75" hidden="false" customHeight="false" outlineLevel="0" collapsed="false">
      <c r="D13149" s="240" t="n">
        <v>13149</v>
      </c>
    </row>
    <row r="13150" customFormat="false" ht="15.75" hidden="false" customHeight="false" outlineLevel="0" collapsed="false">
      <c r="D13150" s="240" t="n">
        <v>13150</v>
      </c>
    </row>
    <row r="13151" customFormat="false" ht="15.75" hidden="false" customHeight="false" outlineLevel="0" collapsed="false">
      <c r="D13151" s="240" t="n">
        <v>13151</v>
      </c>
    </row>
    <row r="13152" customFormat="false" ht="15.75" hidden="false" customHeight="false" outlineLevel="0" collapsed="false">
      <c r="D13152" s="240" t="n">
        <v>13152</v>
      </c>
    </row>
    <row r="13153" customFormat="false" ht="15.75" hidden="false" customHeight="false" outlineLevel="0" collapsed="false">
      <c r="D13153" s="240" t="n">
        <v>13153</v>
      </c>
    </row>
    <row r="13154" customFormat="false" ht="15.75" hidden="false" customHeight="false" outlineLevel="0" collapsed="false">
      <c r="D13154" s="240" t="n">
        <v>13154</v>
      </c>
    </row>
    <row r="13155" customFormat="false" ht="15.75" hidden="false" customHeight="false" outlineLevel="0" collapsed="false">
      <c r="D13155" s="240" t="n">
        <v>13155</v>
      </c>
    </row>
    <row r="13156" customFormat="false" ht="15.75" hidden="false" customHeight="false" outlineLevel="0" collapsed="false">
      <c r="D13156" s="240" t="n">
        <v>13156</v>
      </c>
    </row>
    <row r="13157" customFormat="false" ht="15.75" hidden="false" customHeight="false" outlineLevel="0" collapsed="false">
      <c r="D13157" s="240" t="n">
        <v>13157</v>
      </c>
    </row>
    <row r="13158" customFormat="false" ht="15.75" hidden="false" customHeight="false" outlineLevel="0" collapsed="false">
      <c r="D13158" s="240" t="n">
        <v>13158</v>
      </c>
    </row>
    <row r="13159" customFormat="false" ht="15.75" hidden="false" customHeight="false" outlineLevel="0" collapsed="false">
      <c r="D13159" s="240" t="n">
        <v>13159</v>
      </c>
    </row>
    <row r="13160" customFormat="false" ht="15.75" hidden="false" customHeight="false" outlineLevel="0" collapsed="false">
      <c r="D13160" s="240" t="n">
        <v>13160</v>
      </c>
    </row>
    <row r="13161" customFormat="false" ht="15.75" hidden="false" customHeight="false" outlineLevel="0" collapsed="false">
      <c r="D13161" s="240" t="n">
        <v>13161</v>
      </c>
    </row>
    <row r="13162" customFormat="false" ht="15.75" hidden="false" customHeight="false" outlineLevel="0" collapsed="false">
      <c r="D13162" s="240" t="n">
        <v>13162</v>
      </c>
    </row>
    <row r="13163" customFormat="false" ht="15.75" hidden="false" customHeight="false" outlineLevel="0" collapsed="false">
      <c r="D13163" s="240" t="n">
        <v>13163</v>
      </c>
    </row>
    <row r="13164" customFormat="false" ht="15.75" hidden="false" customHeight="false" outlineLevel="0" collapsed="false">
      <c r="D13164" s="240" t="n">
        <v>13164</v>
      </c>
    </row>
    <row r="13165" customFormat="false" ht="15.75" hidden="false" customHeight="false" outlineLevel="0" collapsed="false">
      <c r="D13165" s="240" t="n">
        <v>13165</v>
      </c>
    </row>
    <row r="13166" customFormat="false" ht="15.75" hidden="false" customHeight="false" outlineLevel="0" collapsed="false">
      <c r="D13166" s="240" t="n">
        <v>13166</v>
      </c>
    </row>
    <row r="13167" customFormat="false" ht="15.75" hidden="false" customHeight="false" outlineLevel="0" collapsed="false">
      <c r="D13167" s="240" t="n">
        <v>13167</v>
      </c>
    </row>
    <row r="13168" customFormat="false" ht="15.75" hidden="false" customHeight="false" outlineLevel="0" collapsed="false">
      <c r="D13168" s="240" t="n">
        <v>13168</v>
      </c>
    </row>
    <row r="13169" customFormat="false" ht="15.75" hidden="false" customHeight="false" outlineLevel="0" collapsed="false">
      <c r="D13169" s="240" t="n">
        <v>13169</v>
      </c>
    </row>
    <row r="13170" customFormat="false" ht="15.75" hidden="false" customHeight="false" outlineLevel="0" collapsed="false">
      <c r="D13170" s="240" t="n">
        <v>13170</v>
      </c>
    </row>
    <row r="13171" customFormat="false" ht="15.75" hidden="false" customHeight="false" outlineLevel="0" collapsed="false">
      <c r="D13171" s="240" t="n">
        <v>13171</v>
      </c>
    </row>
    <row r="13172" customFormat="false" ht="15.75" hidden="false" customHeight="false" outlineLevel="0" collapsed="false">
      <c r="D13172" s="240" t="n">
        <v>13172</v>
      </c>
    </row>
    <row r="13173" customFormat="false" ht="15.75" hidden="false" customHeight="false" outlineLevel="0" collapsed="false">
      <c r="D13173" s="240" t="n">
        <v>13173</v>
      </c>
    </row>
    <row r="13174" customFormat="false" ht="15.75" hidden="false" customHeight="false" outlineLevel="0" collapsed="false">
      <c r="D13174" s="240" t="n">
        <v>13174</v>
      </c>
    </row>
    <row r="13175" customFormat="false" ht="15.75" hidden="false" customHeight="false" outlineLevel="0" collapsed="false">
      <c r="D13175" s="240" t="n">
        <v>13175</v>
      </c>
    </row>
    <row r="13176" customFormat="false" ht="15.75" hidden="false" customHeight="false" outlineLevel="0" collapsed="false">
      <c r="D13176" s="240" t="n">
        <v>13176</v>
      </c>
    </row>
    <row r="13177" customFormat="false" ht="15.75" hidden="false" customHeight="false" outlineLevel="0" collapsed="false">
      <c r="D13177" s="240" t="n">
        <v>13177</v>
      </c>
    </row>
    <row r="13178" customFormat="false" ht="15.75" hidden="false" customHeight="false" outlineLevel="0" collapsed="false">
      <c r="D13178" s="240" t="n">
        <v>13178</v>
      </c>
    </row>
    <row r="13179" customFormat="false" ht="15.75" hidden="false" customHeight="false" outlineLevel="0" collapsed="false">
      <c r="D13179" s="240" t="n">
        <v>13179</v>
      </c>
    </row>
    <row r="13180" customFormat="false" ht="15.75" hidden="false" customHeight="false" outlineLevel="0" collapsed="false">
      <c r="D13180" s="240" t="n">
        <v>13180</v>
      </c>
    </row>
    <row r="13181" customFormat="false" ht="15.75" hidden="false" customHeight="false" outlineLevel="0" collapsed="false">
      <c r="D13181" s="240" t="n">
        <v>13181</v>
      </c>
    </row>
    <row r="13182" customFormat="false" ht="15.75" hidden="false" customHeight="false" outlineLevel="0" collapsed="false">
      <c r="D13182" s="240" t="n">
        <v>13182</v>
      </c>
    </row>
    <row r="13183" customFormat="false" ht="15.75" hidden="false" customHeight="false" outlineLevel="0" collapsed="false">
      <c r="D13183" s="240" t="n">
        <v>13183</v>
      </c>
    </row>
    <row r="13184" customFormat="false" ht="15.75" hidden="false" customHeight="false" outlineLevel="0" collapsed="false">
      <c r="D13184" s="240" t="n">
        <v>13184</v>
      </c>
    </row>
    <row r="13185" customFormat="false" ht="15.75" hidden="false" customHeight="false" outlineLevel="0" collapsed="false">
      <c r="D13185" s="240" t="n">
        <v>13185</v>
      </c>
    </row>
    <row r="13186" customFormat="false" ht="15.75" hidden="false" customHeight="false" outlineLevel="0" collapsed="false">
      <c r="D13186" s="240" t="n">
        <v>13186</v>
      </c>
    </row>
    <row r="13187" customFormat="false" ht="15.75" hidden="false" customHeight="false" outlineLevel="0" collapsed="false">
      <c r="D13187" s="240" t="n">
        <v>13187</v>
      </c>
    </row>
    <row r="13188" customFormat="false" ht="15.75" hidden="false" customHeight="false" outlineLevel="0" collapsed="false">
      <c r="D13188" s="240" t="n">
        <v>13188</v>
      </c>
    </row>
    <row r="13189" customFormat="false" ht="15.75" hidden="false" customHeight="false" outlineLevel="0" collapsed="false">
      <c r="D13189" s="240" t="n">
        <v>13189</v>
      </c>
    </row>
    <row r="13190" customFormat="false" ht="15.75" hidden="false" customHeight="false" outlineLevel="0" collapsed="false">
      <c r="D13190" s="240" t="n">
        <v>13190</v>
      </c>
    </row>
    <row r="13191" customFormat="false" ht="15.75" hidden="false" customHeight="false" outlineLevel="0" collapsed="false">
      <c r="D13191" s="240" t="n">
        <v>13191</v>
      </c>
    </row>
    <row r="13192" customFormat="false" ht="15.75" hidden="false" customHeight="false" outlineLevel="0" collapsed="false">
      <c r="D13192" s="240" t="n">
        <v>13192</v>
      </c>
    </row>
    <row r="13193" customFormat="false" ht="15.75" hidden="false" customHeight="false" outlineLevel="0" collapsed="false">
      <c r="D13193" s="240" t="n">
        <v>13193</v>
      </c>
    </row>
    <row r="13194" customFormat="false" ht="15.75" hidden="false" customHeight="false" outlineLevel="0" collapsed="false">
      <c r="D13194" s="240" t="n">
        <v>13194</v>
      </c>
    </row>
    <row r="13195" customFormat="false" ht="15.75" hidden="false" customHeight="false" outlineLevel="0" collapsed="false">
      <c r="D13195" s="240" t="n">
        <v>13195</v>
      </c>
    </row>
    <row r="13196" customFormat="false" ht="15.75" hidden="false" customHeight="false" outlineLevel="0" collapsed="false">
      <c r="D13196" s="240" t="n">
        <v>13196</v>
      </c>
    </row>
    <row r="13197" customFormat="false" ht="15.75" hidden="false" customHeight="false" outlineLevel="0" collapsed="false">
      <c r="D13197" s="240" t="n">
        <v>13197</v>
      </c>
    </row>
    <row r="13198" customFormat="false" ht="15.75" hidden="false" customHeight="false" outlineLevel="0" collapsed="false">
      <c r="D13198" s="240" t="n">
        <v>13198</v>
      </c>
    </row>
    <row r="13199" customFormat="false" ht="15.75" hidden="false" customHeight="false" outlineLevel="0" collapsed="false">
      <c r="D13199" s="240" t="n">
        <v>13199</v>
      </c>
    </row>
    <row r="13200" customFormat="false" ht="15.75" hidden="false" customHeight="false" outlineLevel="0" collapsed="false">
      <c r="D13200" s="240" t="n">
        <v>13200</v>
      </c>
    </row>
    <row r="13201" customFormat="false" ht="15.75" hidden="false" customHeight="false" outlineLevel="0" collapsed="false">
      <c r="D13201" s="240" t="n">
        <v>13201</v>
      </c>
    </row>
    <row r="13202" customFormat="false" ht="15.75" hidden="false" customHeight="false" outlineLevel="0" collapsed="false">
      <c r="D13202" s="240" t="n">
        <v>13202</v>
      </c>
    </row>
    <row r="13203" customFormat="false" ht="15.75" hidden="false" customHeight="false" outlineLevel="0" collapsed="false">
      <c r="D13203" s="240" t="n">
        <v>13203</v>
      </c>
    </row>
    <row r="13204" customFormat="false" ht="15.75" hidden="false" customHeight="false" outlineLevel="0" collapsed="false">
      <c r="D13204" s="240" t="n">
        <v>13204</v>
      </c>
    </row>
    <row r="13205" customFormat="false" ht="15.75" hidden="false" customHeight="false" outlineLevel="0" collapsed="false">
      <c r="D13205" s="240" t="n">
        <v>13205</v>
      </c>
    </row>
    <row r="13206" customFormat="false" ht="15.75" hidden="false" customHeight="false" outlineLevel="0" collapsed="false">
      <c r="D13206" s="240" t="n">
        <v>13206</v>
      </c>
    </row>
    <row r="13207" customFormat="false" ht="15.75" hidden="false" customHeight="false" outlineLevel="0" collapsed="false">
      <c r="D13207" s="240" t="n">
        <v>13207</v>
      </c>
    </row>
    <row r="13208" customFormat="false" ht="15.75" hidden="false" customHeight="false" outlineLevel="0" collapsed="false">
      <c r="D13208" s="240" t="n">
        <v>13208</v>
      </c>
    </row>
    <row r="13209" customFormat="false" ht="15.75" hidden="false" customHeight="false" outlineLevel="0" collapsed="false">
      <c r="D13209" s="240" t="n">
        <v>13209</v>
      </c>
    </row>
    <row r="13210" customFormat="false" ht="15.75" hidden="false" customHeight="false" outlineLevel="0" collapsed="false">
      <c r="D13210" s="240" t="n">
        <v>13210</v>
      </c>
    </row>
    <row r="13211" customFormat="false" ht="15.75" hidden="false" customHeight="false" outlineLevel="0" collapsed="false">
      <c r="D13211" s="240" t="n">
        <v>13211</v>
      </c>
    </row>
    <row r="13212" customFormat="false" ht="15.75" hidden="false" customHeight="false" outlineLevel="0" collapsed="false">
      <c r="D13212" s="240" t="n">
        <v>13212</v>
      </c>
    </row>
    <row r="13213" customFormat="false" ht="15.75" hidden="false" customHeight="false" outlineLevel="0" collapsed="false">
      <c r="D13213" s="240" t="n">
        <v>13213</v>
      </c>
    </row>
    <row r="13214" customFormat="false" ht="15.75" hidden="false" customHeight="false" outlineLevel="0" collapsed="false">
      <c r="D13214" s="240" t="n">
        <v>13214</v>
      </c>
    </row>
    <row r="13215" customFormat="false" ht="15.75" hidden="false" customHeight="false" outlineLevel="0" collapsed="false">
      <c r="D13215" s="240" t="n">
        <v>13215</v>
      </c>
    </row>
    <row r="13216" customFormat="false" ht="15.75" hidden="false" customHeight="false" outlineLevel="0" collapsed="false">
      <c r="D13216" s="240" t="n">
        <v>13216</v>
      </c>
    </row>
    <row r="13217" customFormat="false" ht="15.75" hidden="false" customHeight="false" outlineLevel="0" collapsed="false">
      <c r="D13217" s="240" t="n">
        <v>13217</v>
      </c>
    </row>
    <row r="13218" customFormat="false" ht="15.75" hidden="false" customHeight="false" outlineLevel="0" collapsed="false">
      <c r="D13218" s="240" t="n">
        <v>13218</v>
      </c>
    </row>
    <row r="13219" customFormat="false" ht="15.75" hidden="false" customHeight="false" outlineLevel="0" collapsed="false">
      <c r="D13219" s="240" t="n">
        <v>13219</v>
      </c>
    </row>
    <row r="13220" customFormat="false" ht="15.75" hidden="false" customHeight="false" outlineLevel="0" collapsed="false">
      <c r="D13220" s="240" t="n">
        <v>13220</v>
      </c>
    </row>
    <row r="13221" customFormat="false" ht="15.75" hidden="false" customHeight="false" outlineLevel="0" collapsed="false">
      <c r="D13221" s="240" t="n">
        <v>13221</v>
      </c>
    </row>
    <row r="13222" customFormat="false" ht="15.75" hidden="false" customHeight="false" outlineLevel="0" collapsed="false">
      <c r="D13222" s="240" t="n">
        <v>13222</v>
      </c>
    </row>
    <row r="13223" customFormat="false" ht="15.75" hidden="false" customHeight="false" outlineLevel="0" collapsed="false">
      <c r="D13223" s="240" t="n">
        <v>13223</v>
      </c>
    </row>
    <row r="13224" customFormat="false" ht="15.75" hidden="false" customHeight="false" outlineLevel="0" collapsed="false">
      <c r="D13224" s="240" t="n">
        <v>13224</v>
      </c>
    </row>
    <row r="13225" customFormat="false" ht="15.75" hidden="false" customHeight="false" outlineLevel="0" collapsed="false">
      <c r="D13225" s="240" t="n">
        <v>13225</v>
      </c>
    </row>
    <row r="13226" customFormat="false" ht="15.75" hidden="false" customHeight="false" outlineLevel="0" collapsed="false">
      <c r="D13226" s="240" t="n">
        <v>13226</v>
      </c>
    </row>
    <row r="13227" customFormat="false" ht="15.75" hidden="false" customHeight="false" outlineLevel="0" collapsed="false">
      <c r="D13227" s="240" t="n">
        <v>13227</v>
      </c>
    </row>
    <row r="13228" customFormat="false" ht="15.75" hidden="false" customHeight="false" outlineLevel="0" collapsed="false">
      <c r="D13228" s="240" t="n">
        <v>13228</v>
      </c>
    </row>
    <row r="13229" customFormat="false" ht="15.75" hidden="false" customHeight="false" outlineLevel="0" collapsed="false">
      <c r="D13229" s="240" t="n">
        <v>13229</v>
      </c>
    </row>
    <row r="13230" customFormat="false" ht="15.75" hidden="false" customHeight="false" outlineLevel="0" collapsed="false">
      <c r="D13230" s="240" t="n">
        <v>13230</v>
      </c>
    </row>
    <row r="13231" customFormat="false" ht="15.75" hidden="false" customHeight="false" outlineLevel="0" collapsed="false">
      <c r="D13231" s="240" t="n">
        <v>13231</v>
      </c>
    </row>
    <row r="13232" customFormat="false" ht="15.75" hidden="false" customHeight="false" outlineLevel="0" collapsed="false">
      <c r="D13232" s="240" t="n">
        <v>13232</v>
      </c>
    </row>
    <row r="13233" customFormat="false" ht="15.75" hidden="false" customHeight="false" outlineLevel="0" collapsed="false">
      <c r="D13233" s="240" t="n">
        <v>13233</v>
      </c>
    </row>
    <row r="13234" customFormat="false" ht="15.75" hidden="false" customHeight="false" outlineLevel="0" collapsed="false">
      <c r="D13234" s="240" t="n">
        <v>13234</v>
      </c>
    </row>
    <row r="13235" customFormat="false" ht="15.75" hidden="false" customHeight="false" outlineLevel="0" collapsed="false">
      <c r="D13235" s="240" t="n">
        <v>13235</v>
      </c>
    </row>
    <row r="13236" customFormat="false" ht="15.75" hidden="false" customHeight="false" outlineLevel="0" collapsed="false">
      <c r="D13236" s="240" t="n">
        <v>13236</v>
      </c>
    </row>
    <row r="13237" customFormat="false" ht="15.75" hidden="false" customHeight="false" outlineLevel="0" collapsed="false">
      <c r="D13237" s="240" t="n">
        <v>13237</v>
      </c>
    </row>
    <row r="13238" customFormat="false" ht="15.75" hidden="false" customHeight="false" outlineLevel="0" collapsed="false">
      <c r="D13238" s="240" t="n">
        <v>13238</v>
      </c>
    </row>
    <row r="13239" customFormat="false" ht="15.75" hidden="false" customHeight="false" outlineLevel="0" collapsed="false">
      <c r="D13239" s="240" t="n">
        <v>13239</v>
      </c>
    </row>
    <row r="13240" customFormat="false" ht="15.75" hidden="false" customHeight="false" outlineLevel="0" collapsed="false">
      <c r="D13240" s="240" t="n">
        <v>13240</v>
      </c>
    </row>
    <row r="13241" customFormat="false" ht="15.75" hidden="false" customHeight="false" outlineLevel="0" collapsed="false">
      <c r="D13241" s="240" t="n">
        <v>13241</v>
      </c>
    </row>
    <row r="13242" customFormat="false" ht="15.75" hidden="false" customHeight="false" outlineLevel="0" collapsed="false">
      <c r="D13242" s="240" t="n">
        <v>13242</v>
      </c>
    </row>
    <row r="13243" customFormat="false" ht="15.75" hidden="false" customHeight="false" outlineLevel="0" collapsed="false">
      <c r="D13243" s="240" t="n">
        <v>13243</v>
      </c>
    </row>
    <row r="13244" customFormat="false" ht="15.75" hidden="false" customHeight="false" outlineLevel="0" collapsed="false">
      <c r="D13244" s="240" t="n">
        <v>13244</v>
      </c>
    </row>
    <row r="13245" customFormat="false" ht="15.75" hidden="false" customHeight="false" outlineLevel="0" collapsed="false">
      <c r="D13245" s="240" t="n">
        <v>13245</v>
      </c>
    </row>
    <row r="13246" customFormat="false" ht="15.75" hidden="false" customHeight="false" outlineLevel="0" collapsed="false">
      <c r="D13246" s="240" t="n">
        <v>13246</v>
      </c>
    </row>
    <row r="13247" customFormat="false" ht="15.75" hidden="false" customHeight="false" outlineLevel="0" collapsed="false">
      <c r="D13247" s="240" t="n">
        <v>13247</v>
      </c>
    </row>
    <row r="13248" customFormat="false" ht="15.75" hidden="false" customHeight="false" outlineLevel="0" collapsed="false">
      <c r="D13248" s="240" t="n">
        <v>13248</v>
      </c>
    </row>
    <row r="13249" customFormat="false" ht="15.75" hidden="false" customHeight="false" outlineLevel="0" collapsed="false">
      <c r="D13249" s="240" t="n">
        <v>13249</v>
      </c>
    </row>
    <row r="13250" customFormat="false" ht="15.75" hidden="false" customHeight="false" outlineLevel="0" collapsed="false">
      <c r="D13250" s="240" t="n">
        <v>13250</v>
      </c>
    </row>
    <row r="13251" customFormat="false" ht="15.75" hidden="false" customHeight="false" outlineLevel="0" collapsed="false">
      <c r="D13251" s="240" t="n">
        <v>13251</v>
      </c>
    </row>
    <row r="13252" customFormat="false" ht="15.75" hidden="false" customHeight="false" outlineLevel="0" collapsed="false">
      <c r="D13252" s="240" t="n">
        <v>13252</v>
      </c>
    </row>
    <row r="13253" customFormat="false" ht="15.75" hidden="false" customHeight="false" outlineLevel="0" collapsed="false">
      <c r="D13253" s="240" t="n">
        <v>13253</v>
      </c>
    </row>
    <row r="13254" customFormat="false" ht="15.75" hidden="false" customHeight="false" outlineLevel="0" collapsed="false">
      <c r="D13254" s="240" t="n">
        <v>13254</v>
      </c>
    </row>
    <row r="13255" customFormat="false" ht="15.75" hidden="false" customHeight="false" outlineLevel="0" collapsed="false">
      <c r="D13255" s="240" t="n">
        <v>13255</v>
      </c>
    </row>
    <row r="13256" customFormat="false" ht="15.75" hidden="false" customHeight="false" outlineLevel="0" collapsed="false">
      <c r="D13256" s="240" t="n">
        <v>13256</v>
      </c>
    </row>
    <row r="13257" customFormat="false" ht="15.75" hidden="false" customHeight="false" outlineLevel="0" collapsed="false">
      <c r="D13257" s="240" t="n">
        <v>13257</v>
      </c>
    </row>
    <row r="13258" customFormat="false" ht="15.75" hidden="false" customHeight="false" outlineLevel="0" collapsed="false">
      <c r="D13258" s="240" t="n">
        <v>13258</v>
      </c>
    </row>
    <row r="13259" customFormat="false" ht="15.75" hidden="false" customHeight="false" outlineLevel="0" collapsed="false">
      <c r="D13259" s="240" t="n">
        <v>13259</v>
      </c>
    </row>
    <row r="13260" customFormat="false" ht="15.75" hidden="false" customHeight="false" outlineLevel="0" collapsed="false">
      <c r="D13260" s="240" t="n">
        <v>13260</v>
      </c>
    </row>
    <row r="13261" customFormat="false" ht="15.75" hidden="false" customHeight="false" outlineLevel="0" collapsed="false">
      <c r="D13261" s="240" t="n">
        <v>13261</v>
      </c>
    </row>
    <row r="13262" customFormat="false" ht="15.75" hidden="false" customHeight="false" outlineLevel="0" collapsed="false">
      <c r="D13262" s="240" t="n">
        <v>13262</v>
      </c>
    </row>
    <row r="13263" customFormat="false" ht="15.75" hidden="false" customHeight="false" outlineLevel="0" collapsed="false">
      <c r="D13263" s="240" t="n">
        <v>13263</v>
      </c>
    </row>
    <row r="13264" customFormat="false" ht="15.75" hidden="false" customHeight="false" outlineLevel="0" collapsed="false">
      <c r="D13264" s="240" t="n">
        <v>13264</v>
      </c>
    </row>
    <row r="13265" customFormat="false" ht="15.75" hidden="false" customHeight="false" outlineLevel="0" collapsed="false">
      <c r="D13265" s="240" t="n">
        <v>13265</v>
      </c>
    </row>
    <row r="13266" customFormat="false" ht="15.75" hidden="false" customHeight="false" outlineLevel="0" collapsed="false">
      <c r="D13266" s="240" t="n">
        <v>13266</v>
      </c>
    </row>
    <row r="13267" customFormat="false" ht="15.75" hidden="false" customHeight="false" outlineLevel="0" collapsed="false">
      <c r="D13267" s="240" t="n">
        <v>13267</v>
      </c>
    </row>
    <row r="13268" customFormat="false" ht="15.75" hidden="false" customHeight="false" outlineLevel="0" collapsed="false">
      <c r="D13268" s="240" t="n">
        <v>13268</v>
      </c>
    </row>
    <row r="13269" customFormat="false" ht="15.75" hidden="false" customHeight="false" outlineLevel="0" collapsed="false">
      <c r="D13269" s="240" t="n">
        <v>13269</v>
      </c>
    </row>
    <row r="13270" customFormat="false" ht="15.75" hidden="false" customHeight="false" outlineLevel="0" collapsed="false">
      <c r="D13270" s="240" t="n">
        <v>13270</v>
      </c>
    </row>
    <row r="13271" customFormat="false" ht="15.75" hidden="false" customHeight="false" outlineLevel="0" collapsed="false">
      <c r="D13271" s="240" t="n">
        <v>13271</v>
      </c>
    </row>
    <row r="13272" customFormat="false" ht="15.75" hidden="false" customHeight="false" outlineLevel="0" collapsed="false">
      <c r="D13272" s="240" t="n">
        <v>13272</v>
      </c>
    </row>
    <row r="13273" customFormat="false" ht="15.75" hidden="false" customHeight="false" outlineLevel="0" collapsed="false">
      <c r="D13273" s="240" t="n">
        <v>13273</v>
      </c>
    </row>
    <row r="13274" customFormat="false" ht="15.75" hidden="false" customHeight="false" outlineLevel="0" collapsed="false">
      <c r="D13274" s="240" t="n">
        <v>13274</v>
      </c>
    </row>
    <row r="13275" customFormat="false" ht="15.75" hidden="false" customHeight="false" outlineLevel="0" collapsed="false">
      <c r="D13275" s="240" t="n">
        <v>13275</v>
      </c>
    </row>
    <row r="13276" customFormat="false" ht="15.75" hidden="false" customHeight="false" outlineLevel="0" collapsed="false">
      <c r="D13276" s="240" t="n">
        <v>13276</v>
      </c>
    </row>
    <row r="13277" customFormat="false" ht="15.75" hidden="false" customHeight="false" outlineLevel="0" collapsed="false">
      <c r="D13277" s="240" t="n">
        <v>13277</v>
      </c>
    </row>
    <row r="13278" customFormat="false" ht="15.75" hidden="false" customHeight="false" outlineLevel="0" collapsed="false">
      <c r="D13278" s="240" t="n">
        <v>13278</v>
      </c>
    </row>
    <row r="13279" customFormat="false" ht="15.75" hidden="false" customHeight="false" outlineLevel="0" collapsed="false">
      <c r="D13279" s="240" t="n">
        <v>13279</v>
      </c>
    </row>
    <row r="13280" customFormat="false" ht="15.75" hidden="false" customHeight="false" outlineLevel="0" collapsed="false">
      <c r="D13280" s="240" t="n">
        <v>13280</v>
      </c>
    </row>
    <row r="13281" customFormat="false" ht="15.75" hidden="false" customHeight="false" outlineLevel="0" collapsed="false">
      <c r="D13281" s="240" t="n">
        <v>13281</v>
      </c>
    </row>
    <row r="13282" customFormat="false" ht="15.75" hidden="false" customHeight="false" outlineLevel="0" collapsed="false">
      <c r="D13282" s="240" t="n">
        <v>13282</v>
      </c>
    </row>
    <row r="13283" customFormat="false" ht="15.75" hidden="false" customHeight="false" outlineLevel="0" collapsed="false">
      <c r="D13283" s="240" t="n">
        <v>13283</v>
      </c>
    </row>
    <row r="13284" customFormat="false" ht="15.75" hidden="false" customHeight="false" outlineLevel="0" collapsed="false">
      <c r="D13284" s="240" t="n">
        <v>13284</v>
      </c>
    </row>
    <row r="13285" customFormat="false" ht="15.75" hidden="false" customHeight="false" outlineLevel="0" collapsed="false">
      <c r="D13285" s="240" t="n">
        <v>13285</v>
      </c>
    </row>
    <row r="13286" customFormat="false" ht="15.75" hidden="false" customHeight="false" outlineLevel="0" collapsed="false">
      <c r="D13286" s="240" t="n">
        <v>13286</v>
      </c>
    </row>
    <row r="13287" customFormat="false" ht="15.75" hidden="false" customHeight="false" outlineLevel="0" collapsed="false">
      <c r="D13287" s="240" t="n">
        <v>13287</v>
      </c>
    </row>
    <row r="13288" customFormat="false" ht="15.75" hidden="false" customHeight="false" outlineLevel="0" collapsed="false">
      <c r="D13288" s="240" t="n">
        <v>13288</v>
      </c>
    </row>
    <row r="13289" customFormat="false" ht="15.75" hidden="false" customHeight="false" outlineLevel="0" collapsed="false">
      <c r="D13289" s="240" t="n">
        <v>13289</v>
      </c>
    </row>
    <row r="13290" customFormat="false" ht="15.75" hidden="false" customHeight="false" outlineLevel="0" collapsed="false">
      <c r="D13290" s="240" t="n">
        <v>13290</v>
      </c>
    </row>
    <row r="13291" customFormat="false" ht="15.75" hidden="false" customHeight="false" outlineLevel="0" collapsed="false">
      <c r="D13291" s="240" t="n">
        <v>13291</v>
      </c>
    </row>
    <row r="13292" customFormat="false" ht="15.75" hidden="false" customHeight="false" outlineLevel="0" collapsed="false">
      <c r="D13292" s="240" t="n">
        <v>13292</v>
      </c>
    </row>
    <row r="13293" customFormat="false" ht="15.75" hidden="false" customHeight="false" outlineLevel="0" collapsed="false">
      <c r="D13293" s="240" t="n">
        <v>13293</v>
      </c>
    </row>
    <row r="13294" customFormat="false" ht="15.75" hidden="false" customHeight="false" outlineLevel="0" collapsed="false">
      <c r="D13294" s="240" t="n">
        <v>13294</v>
      </c>
    </row>
    <row r="13295" customFormat="false" ht="15.75" hidden="false" customHeight="false" outlineLevel="0" collapsed="false">
      <c r="D13295" s="240" t="n">
        <v>13295</v>
      </c>
    </row>
    <row r="13296" customFormat="false" ht="15.75" hidden="false" customHeight="false" outlineLevel="0" collapsed="false">
      <c r="D13296" s="240" t="n">
        <v>13296</v>
      </c>
    </row>
    <row r="13297" customFormat="false" ht="15.75" hidden="false" customHeight="false" outlineLevel="0" collapsed="false">
      <c r="D13297" s="240" t="n">
        <v>13297</v>
      </c>
    </row>
    <row r="13298" customFormat="false" ht="15.75" hidden="false" customHeight="false" outlineLevel="0" collapsed="false">
      <c r="D13298" s="240" t="n">
        <v>13298</v>
      </c>
    </row>
    <row r="13299" customFormat="false" ht="15.75" hidden="false" customHeight="false" outlineLevel="0" collapsed="false">
      <c r="D13299" s="240" t="n">
        <v>13299</v>
      </c>
    </row>
    <row r="13300" customFormat="false" ht="15.75" hidden="false" customHeight="false" outlineLevel="0" collapsed="false">
      <c r="D13300" s="240" t="n">
        <v>13300</v>
      </c>
    </row>
    <row r="13301" customFormat="false" ht="15.75" hidden="false" customHeight="false" outlineLevel="0" collapsed="false">
      <c r="D13301" s="240" t="n">
        <v>13301</v>
      </c>
    </row>
    <row r="13302" customFormat="false" ht="15.75" hidden="false" customHeight="false" outlineLevel="0" collapsed="false">
      <c r="D13302" s="240" t="n">
        <v>13302</v>
      </c>
    </row>
    <row r="13303" customFormat="false" ht="15.75" hidden="false" customHeight="false" outlineLevel="0" collapsed="false">
      <c r="D13303" s="240" t="n">
        <v>13303</v>
      </c>
    </row>
    <row r="13304" customFormat="false" ht="15.75" hidden="false" customHeight="false" outlineLevel="0" collapsed="false">
      <c r="D13304" s="240" t="n">
        <v>13304</v>
      </c>
    </row>
    <row r="13305" customFormat="false" ht="15.75" hidden="false" customHeight="false" outlineLevel="0" collapsed="false">
      <c r="D13305" s="240" t="n">
        <v>13305</v>
      </c>
    </row>
    <row r="13306" customFormat="false" ht="15.75" hidden="false" customHeight="false" outlineLevel="0" collapsed="false">
      <c r="D13306" s="240" t="n">
        <v>13306</v>
      </c>
    </row>
    <row r="13307" customFormat="false" ht="15.75" hidden="false" customHeight="false" outlineLevel="0" collapsed="false">
      <c r="D13307" s="240" t="n">
        <v>13307</v>
      </c>
    </row>
    <row r="13308" customFormat="false" ht="15.75" hidden="false" customHeight="false" outlineLevel="0" collapsed="false">
      <c r="D13308" s="240" t="n">
        <v>13308</v>
      </c>
    </row>
    <row r="13309" customFormat="false" ht="15.75" hidden="false" customHeight="false" outlineLevel="0" collapsed="false">
      <c r="D13309" s="240" t="n">
        <v>13309</v>
      </c>
    </row>
    <row r="13310" customFormat="false" ht="15.75" hidden="false" customHeight="false" outlineLevel="0" collapsed="false">
      <c r="D13310" s="240" t="n">
        <v>13310</v>
      </c>
    </row>
    <row r="13311" customFormat="false" ht="15.75" hidden="false" customHeight="false" outlineLevel="0" collapsed="false">
      <c r="D13311" s="240" t="n">
        <v>13311</v>
      </c>
    </row>
    <row r="13312" customFormat="false" ht="15.75" hidden="false" customHeight="false" outlineLevel="0" collapsed="false">
      <c r="D13312" s="240" t="n">
        <v>13312</v>
      </c>
    </row>
    <row r="13313" customFormat="false" ht="15.75" hidden="false" customHeight="false" outlineLevel="0" collapsed="false">
      <c r="D13313" s="240" t="n">
        <v>13313</v>
      </c>
    </row>
    <row r="13314" customFormat="false" ht="15.75" hidden="false" customHeight="false" outlineLevel="0" collapsed="false">
      <c r="D13314" s="240" t="n">
        <v>13314</v>
      </c>
    </row>
    <row r="13315" customFormat="false" ht="15.75" hidden="false" customHeight="false" outlineLevel="0" collapsed="false">
      <c r="D13315" s="240" t="n">
        <v>13315</v>
      </c>
    </row>
    <row r="13316" customFormat="false" ht="15.75" hidden="false" customHeight="false" outlineLevel="0" collapsed="false">
      <c r="D13316" s="240" t="n">
        <v>13316</v>
      </c>
    </row>
    <row r="13317" customFormat="false" ht="15.75" hidden="false" customHeight="false" outlineLevel="0" collapsed="false">
      <c r="D13317" s="240" t="n">
        <v>13317</v>
      </c>
    </row>
    <row r="13318" customFormat="false" ht="15.75" hidden="false" customHeight="false" outlineLevel="0" collapsed="false">
      <c r="D13318" s="240" t="n">
        <v>13318</v>
      </c>
    </row>
    <row r="13319" customFormat="false" ht="15.75" hidden="false" customHeight="false" outlineLevel="0" collapsed="false">
      <c r="D13319" s="240" t="n">
        <v>13319</v>
      </c>
    </row>
    <row r="13320" customFormat="false" ht="15.75" hidden="false" customHeight="false" outlineLevel="0" collapsed="false">
      <c r="D13320" s="240" t="n">
        <v>13320</v>
      </c>
    </row>
    <row r="13321" customFormat="false" ht="15.75" hidden="false" customHeight="false" outlineLevel="0" collapsed="false">
      <c r="D13321" s="240" t="n">
        <v>13321</v>
      </c>
    </row>
    <row r="13322" customFormat="false" ht="15.75" hidden="false" customHeight="false" outlineLevel="0" collapsed="false">
      <c r="D13322" s="240" t="n">
        <v>13322</v>
      </c>
    </row>
    <row r="13323" customFormat="false" ht="15.75" hidden="false" customHeight="false" outlineLevel="0" collapsed="false">
      <c r="D13323" s="240" t="n">
        <v>13323</v>
      </c>
    </row>
    <row r="13324" customFormat="false" ht="15.75" hidden="false" customHeight="false" outlineLevel="0" collapsed="false">
      <c r="D13324" s="240" t="n">
        <v>13324</v>
      </c>
    </row>
    <row r="13325" customFormat="false" ht="15.75" hidden="false" customHeight="false" outlineLevel="0" collapsed="false">
      <c r="D13325" s="240" t="n">
        <v>13325</v>
      </c>
    </row>
    <row r="13326" customFormat="false" ht="15.75" hidden="false" customHeight="false" outlineLevel="0" collapsed="false">
      <c r="D13326" s="240" t="n">
        <v>13326</v>
      </c>
    </row>
    <row r="13327" customFormat="false" ht="15.75" hidden="false" customHeight="false" outlineLevel="0" collapsed="false">
      <c r="D13327" s="240" t="n">
        <v>13327</v>
      </c>
    </row>
    <row r="13328" customFormat="false" ht="15.75" hidden="false" customHeight="false" outlineLevel="0" collapsed="false">
      <c r="D13328" s="240" t="n">
        <v>13328</v>
      </c>
    </row>
    <row r="13329" customFormat="false" ht="15.75" hidden="false" customHeight="false" outlineLevel="0" collapsed="false">
      <c r="D13329" s="240" t="n">
        <v>13329</v>
      </c>
    </row>
    <row r="13330" customFormat="false" ht="15.75" hidden="false" customHeight="false" outlineLevel="0" collapsed="false">
      <c r="D13330" s="240" t="n">
        <v>13330</v>
      </c>
    </row>
    <row r="13331" customFormat="false" ht="15.75" hidden="false" customHeight="false" outlineLevel="0" collapsed="false">
      <c r="D13331" s="240" t="n">
        <v>13331</v>
      </c>
    </row>
    <row r="13332" customFormat="false" ht="15.75" hidden="false" customHeight="false" outlineLevel="0" collapsed="false">
      <c r="D13332" s="240" t="n">
        <v>13332</v>
      </c>
    </row>
    <row r="13333" customFormat="false" ht="15.75" hidden="false" customHeight="false" outlineLevel="0" collapsed="false">
      <c r="D13333" s="240" t="n">
        <v>13333</v>
      </c>
    </row>
    <row r="13334" customFormat="false" ht="15.75" hidden="false" customHeight="false" outlineLevel="0" collapsed="false">
      <c r="D13334" s="240" t="n">
        <v>13334</v>
      </c>
    </row>
    <row r="13335" customFormat="false" ht="15.75" hidden="false" customHeight="false" outlineLevel="0" collapsed="false">
      <c r="D13335" s="240" t="n">
        <v>13335</v>
      </c>
    </row>
    <row r="13336" customFormat="false" ht="15.75" hidden="false" customHeight="false" outlineLevel="0" collapsed="false">
      <c r="D13336" s="240" t="n">
        <v>13336</v>
      </c>
    </row>
    <row r="13337" customFormat="false" ht="15.75" hidden="false" customHeight="false" outlineLevel="0" collapsed="false">
      <c r="D13337" s="240" t="n">
        <v>13337</v>
      </c>
    </row>
    <row r="13338" customFormat="false" ht="15.75" hidden="false" customHeight="false" outlineLevel="0" collapsed="false">
      <c r="D13338" s="240" t="n">
        <v>13338</v>
      </c>
    </row>
    <row r="13339" customFormat="false" ht="15.75" hidden="false" customHeight="false" outlineLevel="0" collapsed="false">
      <c r="D13339" s="240" t="n">
        <v>13339</v>
      </c>
    </row>
    <row r="13340" customFormat="false" ht="15.75" hidden="false" customHeight="false" outlineLevel="0" collapsed="false">
      <c r="D13340" s="240" t="n">
        <v>13340</v>
      </c>
    </row>
    <row r="13341" customFormat="false" ht="15.75" hidden="false" customHeight="false" outlineLevel="0" collapsed="false">
      <c r="D13341" s="240" t="n">
        <v>13341</v>
      </c>
    </row>
    <row r="13342" customFormat="false" ht="15.75" hidden="false" customHeight="false" outlineLevel="0" collapsed="false">
      <c r="D13342" s="240" t="n">
        <v>13342</v>
      </c>
    </row>
    <row r="13343" customFormat="false" ht="15.75" hidden="false" customHeight="false" outlineLevel="0" collapsed="false">
      <c r="D13343" s="240" t="n">
        <v>13343</v>
      </c>
    </row>
    <row r="13344" customFormat="false" ht="15.75" hidden="false" customHeight="false" outlineLevel="0" collapsed="false">
      <c r="D13344" s="240" t="n">
        <v>13344</v>
      </c>
    </row>
    <row r="13345" customFormat="false" ht="15.75" hidden="false" customHeight="false" outlineLevel="0" collapsed="false">
      <c r="D13345" s="240" t="n">
        <v>13345</v>
      </c>
    </row>
    <row r="13346" customFormat="false" ht="15.75" hidden="false" customHeight="false" outlineLevel="0" collapsed="false">
      <c r="D13346" s="240" t="n">
        <v>13346</v>
      </c>
    </row>
    <row r="13347" customFormat="false" ht="15.75" hidden="false" customHeight="false" outlineLevel="0" collapsed="false">
      <c r="D13347" s="240" t="n">
        <v>13347</v>
      </c>
    </row>
    <row r="13348" customFormat="false" ht="15.75" hidden="false" customHeight="false" outlineLevel="0" collapsed="false">
      <c r="D13348" s="240" t="n">
        <v>13348</v>
      </c>
    </row>
    <row r="13349" customFormat="false" ht="15.75" hidden="false" customHeight="false" outlineLevel="0" collapsed="false">
      <c r="D13349" s="240" t="n">
        <v>13349</v>
      </c>
    </row>
    <row r="13350" customFormat="false" ht="15.75" hidden="false" customHeight="false" outlineLevel="0" collapsed="false">
      <c r="D13350" s="240" t="n">
        <v>13350</v>
      </c>
    </row>
    <row r="13351" customFormat="false" ht="15.75" hidden="false" customHeight="false" outlineLevel="0" collapsed="false">
      <c r="D13351" s="240" t="n">
        <v>13351</v>
      </c>
    </row>
    <row r="13352" customFormat="false" ht="15.75" hidden="false" customHeight="false" outlineLevel="0" collapsed="false">
      <c r="D13352" s="240" t="n">
        <v>13352</v>
      </c>
    </row>
    <row r="13353" customFormat="false" ht="15.75" hidden="false" customHeight="false" outlineLevel="0" collapsed="false">
      <c r="D13353" s="240" t="n">
        <v>13353</v>
      </c>
    </row>
    <row r="13354" customFormat="false" ht="15.75" hidden="false" customHeight="false" outlineLevel="0" collapsed="false">
      <c r="D13354" s="240" t="n">
        <v>13354</v>
      </c>
    </row>
    <row r="13355" customFormat="false" ht="15.75" hidden="false" customHeight="false" outlineLevel="0" collapsed="false">
      <c r="D13355" s="240" t="n">
        <v>13355</v>
      </c>
    </row>
    <row r="13356" customFormat="false" ht="15.75" hidden="false" customHeight="false" outlineLevel="0" collapsed="false">
      <c r="D13356" s="240" t="n">
        <v>13356</v>
      </c>
    </row>
    <row r="13357" customFormat="false" ht="15.75" hidden="false" customHeight="false" outlineLevel="0" collapsed="false">
      <c r="D13357" s="240" t="n">
        <v>13357</v>
      </c>
    </row>
    <row r="13358" customFormat="false" ht="15.75" hidden="false" customHeight="false" outlineLevel="0" collapsed="false">
      <c r="D13358" s="240" t="n">
        <v>13358</v>
      </c>
    </row>
    <row r="13359" customFormat="false" ht="15.75" hidden="false" customHeight="false" outlineLevel="0" collapsed="false">
      <c r="D13359" s="240" t="n">
        <v>13359</v>
      </c>
    </row>
    <row r="13360" customFormat="false" ht="15.75" hidden="false" customHeight="false" outlineLevel="0" collapsed="false">
      <c r="D13360" s="240" t="n">
        <v>13360</v>
      </c>
    </row>
    <row r="13361" customFormat="false" ht="15.75" hidden="false" customHeight="false" outlineLevel="0" collapsed="false">
      <c r="D13361" s="240" t="n">
        <v>13361</v>
      </c>
    </row>
    <row r="13362" customFormat="false" ht="15.75" hidden="false" customHeight="false" outlineLevel="0" collapsed="false">
      <c r="D13362" s="240" t="n">
        <v>13362</v>
      </c>
    </row>
    <row r="13363" customFormat="false" ht="15.75" hidden="false" customHeight="false" outlineLevel="0" collapsed="false">
      <c r="D13363" s="240" t="n">
        <v>13363</v>
      </c>
    </row>
    <row r="13364" customFormat="false" ht="15.75" hidden="false" customHeight="false" outlineLevel="0" collapsed="false">
      <c r="D13364" s="240" t="n">
        <v>13364</v>
      </c>
    </row>
    <row r="13365" customFormat="false" ht="15.75" hidden="false" customHeight="false" outlineLevel="0" collapsed="false">
      <c r="D13365" s="240" t="n">
        <v>13365</v>
      </c>
    </row>
    <row r="13366" customFormat="false" ht="15.75" hidden="false" customHeight="false" outlineLevel="0" collapsed="false">
      <c r="D13366" s="240" t="n">
        <v>13366</v>
      </c>
    </row>
    <row r="13367" customFormat="false" ht="15.75" hidden="false" customHeight="false" outlineLevel="0" collapsed="false">
      <c r="D13367" s="240" t="n">
        <v>13367</v>
      </c>
    </row>
    <row r="13368" customFormat="false" ht="15.75" hidden="false" customHeight="false" outlineLevel="0" collapsed="false">
      <c r="D13368" s="240" t="n">
        <v>13368</v>
      </c>
    </row>
    <row r="13369" customFormat="false" ht="15.75" hidden="false" customHeight="false" outlineLevel="0" collapsed="false">
      <c r="D13369" s="240" t="n">
        <v>13369</v>
      </c>
    </row>
    <row r="13370" customFormat="false" ht="15.75" hidden="false" customHeight="false" outlineLevel="0" collapsed="false">
      <c r="D13370" s="240" t="n">
        <v>13370</v>
      </c>
    </row>
    <row r="13371" customFormat="false" ht="15.75" hidden="false" customHeight="false" outlineLevel="0" collapsed="false">
      <c r="D13371" s="240" t="n">
        <v>13371</v>
      </c>
    </row>
    <row r="13372" customFormat="false" ht="15.75" hidden="false" customHeight="false" outlineLevel="0" collapsed="false">
      <c r="D13372" s="240" t="n">
        <v>13372</v>
      </c>
    </row>
    <row r="13373" customFormat="false" ht="15.75" hidden="false" customHeight="false" outlineLevel="0" collapsed="false">
      <c r="D13373" s="240" t="n">
        <v>13373</v>
      </c>
    </row>
    <row r="13374" customFormat="false" ht="15.75" hidden="false" customHeight="false" outlineLevel="0" collapsed="false">
      <c r="D13374" s="240" t="n">
        <v>13374</v>
      </c>
    </row>
    <row r="13375" customFormat="false" ht="15.75" hidden="false" customHeight="false" outlineLevel="0" collapsed="false">
      <c r="D13375" s="240" t="n">
        <v>13375</v>
      </c>
    </row>
    <row r="13376" customFormat="false" ht="15.75" hidden="false" customHeight="false" outlineLevel="0" collapsed="false">
      <c r="D13376" s="240" t="n">
        <v>13376</v>
      </c>
    </row>
    <row r="13377" customFormat="false" ht="15.75" hidden="false" customHeight="false" outlineLevel="0" collapsed="false">
      <c r="D13377" s="240" t="n">
        <v>13377</v>
      </c>
    </row>
    <row r="13378" customFormat="false" ht="15.75" hidden="false" customHeight="false" outlineLevel="0" collapsed="false">
      <c r="D13378" s="240" t="n">
        <v>13378</v>
      </c>
    </row>
    <row r="13379" customFormat="false" ht="15.75" hidden="false" customHeight="false" outlineLevel="0" collapsed="false">
      <c r="D13379" s="240" t="n">
        <v>13379</v>
      </c>
    </row>
    <row r="13380" customFormat="false" ht="15.75" hidden="false" customHeight="false" outlineLevel="0" collapsed="false">
      <c r="D13380" s="240" t="n">
        <v>13380</v>
      </c>
    </row>
    <row r="13381" customFormat="false" ht="15.75" hidden="false" customHeight="false" outlineLevel="0" collapsed="false">
      <c r="D13381" s="240" t="n">
        <v>13381</v>
      </c>
    </row>
    <row r="13382" customFormat="false" ht="15.75" hidden="false" customHeight="false" outlineLevel="0" collapsed="false">
      <c r="D13382" s="240" t="n">
        <v>13382</v>
      </c>
    </row>
    <row r="13383" customFormat="false" ht="15.75" hidden="false" customHeight="false" outlineLevel="0" collapsed="false">
      <c r="D13383" s="240" t="n">
        <v>13383</v>
      </c>
    </row>
    <row r="13384" customFormat="false" ht="15.75" hidden="false" customHeight="false" outlineLevel="0" collapsed="false">
      <c r="D13384" s="240" t="n">
        <v>13384</v>
      </c>
    </row>
    <row r="13385" customFormat="false" ht="15.75" hidden="false" customHeight="false" outlineLevel="0" collapsed="false">
      <c r="D13385" s="240" t="n">
        <v>13385</v>
      </c>
    </row>
    <row r="13386" customFormat="false" ht="15.75" hidden="false" customHeight="false" outlineLevel="0" collapsed="false">
      <c r="D13386" s="240" t="n">
        <v>13386</v>
      </c>
    </row>
    <row r="13387" customFormat="false" ht="15.75" hidden="false" customHeight="false" outlineLevel="0" collapsed="false">
      <c r="D13387" s="240" t="n">
        <v>13387</v>
      </c>
    </row>
    <row r="13388" customFormat="false" ht="15.75" hidden="false" customHeight="false" outlineLevel="0" collapsed="false">
      <c r="D13388" s="240" t="n">
        <v>13388</v>
      </c>
    </row>
    <row r="13389" customFormat="false" ht="15.75" hidden="false" customHeight="false" outlineLevel="0" collapsed="false">
      <c r="D13389" s="240" t="n">
        <v>13389</v>
      </c>
    </row>
    <row r="13390" customFormat="false" ht="15.75" hidden="false" customHeight="false" outlineLevel="0" collapsed="false">
      <c r="D13390" s="240" t="n">
        <v>13390</v>
      </c>
    </row>
    <row r="13391" customFormat="false" ht="15.75" hidden="false" customHeight="false" outlineLevel="0" collapsed="false">
      <c r="D13391" s="240" t="n">
        <v>13391</v>
      </c>
    </row>
    <row r="13392" customFormat="false" ht="15.75" hidden="false" customHeight="false" outlineLevel="0" collapsed="false">
      <c r="D13392" s="240" t="n">
        <v>13392</v>
      </c>
    </row>
    <row r="13393" customFormat="false" ht="15.75" hidden="false" customHeight="false" outlineLevel="0" collapsed="false">
      <c r="D13393" s="240" t="n">
        <v>13393</v>
      </c>
    </row>
    <row r="13394" customFormat="false" ht="15.75" hidden="false" customHeight="false" outlineLevel="0" collapsed="false">
      <c r="D13394" s="240" t="n">
        <v>13394</v>
      </c>
    </row>
    <row r="13395" customFormat="false" ht="15.75" hidden="false" customHeight="false" outlineLevel="0" collapsed="false">
      <c r="D13395" s="240" t="n">
        <v>13395</v>
      </c>
    </row>
    <row r="13396" customFormat="false" ht="15.75" hidden="false" customHeight="false" outlineLevel="0" collapsed="false">
      <c r="D13396" s="240" t="n">
        <v>13396</v>
      </c>
    </row>
    <row r="13397" customFormat="false" ht="15.75" hidden="false" customHeight="false" outlineLevel="0" collapsed="false">
      <c r="D13397" s="240" t="n">
        <v>13397</v>
      </c>
    </row>
    <row r="13398" customFormat="false" ht="15.75" hidden="false" customHeight="false" outlineLevel="0" collapsed="false">
      <c r="D13398" s="240" t="n">
        <v>13398</v>
      </c>
    </row>
    <row r="13399" customFormat="false" ht="15.75" hidden="false" customHeight="false" outlineLevel="0" collapsed="false">
      <c r="D13399" s="240" t="n">
        <v>13399</v>
      </c>
    </row>
    <row r="13400" customFormat="false" ht="15.75" hidden="false" customHeight="false" outlineLevel="0" collapsed="false">
      <c r="D13400" s="240" t="n">
        <v>13400</v>
      </c>
    </row>
    <row r="13401" customFormat="false" ht="15.75" hidden="false" customHeight="false" outlineLevel="0" collapsed="false">
      <c r="D13401" s="240" t="n">
        <v>13401</v>
      </c>
    </row>
    <row r="13402" customFormat="false" ht="15.75" hidden="false" customHeight="false" outlineLevel="0" collapsed="false">
      <c r="D13402" s="240" t="n">
        <v>13402</v>
      </c>
    </row>
    <row r="13403" customFormat="false" ht="15.75" hidden="false" customHeight="false" outlineLevel="0" collapsed="false">
      <c r="D13403" s="240" t="n">
        <v>13403</v>
      </c>
    </row>
    <row r="13404" customFormat="false" ht="15.75" hidden="false" customHeight="false" outlineLevel="0" collapsed="false">
      <c r="D13404" s="240" t="n">
        <v>13404</v>
      </c>
    </row>
    <row r="13405" customFormat="false" ht="15.75" hidden="false" customHeight="false" outlineLevel="0" collapsed="false">
      <c r="D13405" s="240" t="n">
        <v>13405</v>
      </c>
    </row>
    <row r="13406" customFormat="false" ht="15.75" hidden="false" customHeight="false" outlineLevel="0" collapsed="false">
      <c r="D13406" s="240" t="n">
        <v>13406</v>
      </c>
    </row>
    <row r="13407" customFormat="false" ht="15.75" hidden="false" customHeight="false" outlineLevel="0" collapsed="false">
      <c r="D13407" s="240" t="n">
        <v>13407</v>
      </c>
    </row>
    <row r="13408" customFormat="false" ht="15.75" hidden="false" customHeight="false" outlineLevel="0" collapsed="false">
      <c r="D13408" s="240" t="n">
        <v>13408</v>
      </c>
    </row>
    <row r="13409" customFormat="false" ht="15.75" hidden="false" customHeight="false" outlineLevel="0" collapsed="false">
      <c r="D13409" s="240" t="n">
        <v>13409</v>
      </c>
    </row>
    <row r="13410" customFormat="false" ht="15.75" hidden="false" customHeight="false" outlineLevel="0" collapsed="false">
      <c r="D13410" s="240" t="n">
        <v>13410</v>
      </c>
    </row>
    <row r="13411" customFormat="false" ht="15.75" hidden="false" customHeight="false" outlineLevel="0" collapsed="false">
      <c r="D13411" s="240" t="n">
        <v>13411</v>
      </c>
    </row>
    <row r="13412" customFormat="false" ht="15.75" hidden="false" customHeight="false" outlineLevel="0" collapsed="false">
      <c r="D13412" s="240" t="n">
        <v>13412</v>
      </c>
    </row>
    <row r="13413" customFormat="false" ht="15.75" hidden="false" customHeight="false" outlineLevel="0" collapsed="false">
      <c r="D13413" s="240" t="n">
        <v>13413</v>
      </c>
    </row>
    <row r="13414" customFormat="false" ht="15.75" hidden="false" customHeight="false" outlineLevel="0" collapsed="false">
      <c r="D13414" s="240" t="n">
        <v>13414</v>
      </c>
    </row>
    <row r="13415" customFormat="false" ht="15.75" hidden="false" customHeight="false" outlineLevel="0" collapsed="false">
      <c r="D13415" s="240" t="n">
        <v>13415</v>
      </c>
    </row>
    <row r="13416" customFormat="false" ht="15.75" hidden="false" customHeight="false" outlineLevel="0" collapsed="false">
      <c r="D13416" s="240" t="n">
        <v>13416</v>
      </c>
    </row>
    <row r="13417" customFormat="false" ht="15.75" hidden="false" customHeight="false" outlineLevel="0" collapsed="false">
      <c r="D13417" s="240" t="n">
        <v>13417</v>
      </c>
    </row>
    <row r="13418" customFormat="false" ht="15.75" hidden="false" customHeight="false" outlineLevel="0" collapsed="false">
      <c r="D13418" s="240" t="n">
        <v>13418</v>
      </c>
    </row>
    <row r="13419" customFormat="false" ht="15.75" hidden="false" customHeight="false" outlineLevel="0" collapsed="false">
      <c r="D13419" s="240" t="n">
        <v>13419</v>
      </c>
    </row>
    <row r="13420" customFormat="false" ht="15.75" hidden="false" customHeight="false" outlineLevel="0" collapsed="false">
      <c r="D13420" s="240" t="n">
        <v>13420</v>
      </c>
    </row>
    <row r="13421" customFormat="false" ht="15.75" hidden="false" customHeight="false" outlineLevel="0" collapsed="false">
      <c r="D13421" s="240" t="n">
        <v>13421</v>
      </c>
    </row>
    <row r="13422" customFormat="false" ht="15.75" hidden="false" customHeight="false" outlineLevel="0" collapsed="false">
      <c r="D13422" s="240" t="n">
        <v>13422</v>
      </c>
    </row>
    <row r="13423" customFormat="false" ht="15.75" hidden="false" customHeight="false" outlineLevel="0" collapsed="false">
      <c r="D13423" s="240" t="n">
        <v>13423</v>
      </c>
    </row>
    <row r="13424" customFormat="false" ht="15.75" hidden="false" customHeight="false" outlineLevel="0" collapsed="false">
      <c r="D13424" s="240" t="n">
        <v>13424</v>
      </c>
    </row>
    <row r="13425" customFormat="false" ht="15.75" hidden="false" customHeight="false" outlineLevel="0" collapsed="false">
      <c r="D13425" s="240" t="n">
        <v>13425</v>
      </c>
    </row>
    <row r="13426" customFormat="false" ht="15.75" hidden="false" customHeight="false" outlineLevel="0" collapsed="false">
      <c r="D13426" s="240" t="n">
        <v>13426</v>
      </c>
    </row>
    <row r="13427" customFormat="false" ht="15.75" hidden="false" customHeight="false" outlineLevel="0" collapsed="false">
      <c r="D13427" s="240" t="n">
        <v>13427</v>
      </c>
    </row>
    <row r="13428" customFormat="false" ht="15.75" hidden="false" customHeight="false" outlineLevel="0" collapsed="false">
      <c r="D13428" s="240" t="n">
        <v>13428</v>
      </c>
    </row>
    <row r="13429" customFormat="false" ht="15.75" hidden="false" customHeight="false" outlineLevel="0" collapsed="false">
      <c r="D13429" s="240" t="n">
        <v>13429</v>
      </c>
    </row>
    <row r="13430" customFormat="false" ht="15.75" hidden="false" customHeight="false" outlineLevel="0" collapsed="false">
      <c r="D13430" s="240" t="n">
        <v>13430</v>
      </c>
    </row>
    <row r="13431" customFormat="false" ht="15.75" hidden="false" customHeight="false" outlineLevel="0" collapsed="false">
      <c r="D13431" s="240" t="n">
        <v>13431</v>
      </c>
    </row>
    <row r="13432" customFormat="false" ht="15.75" hidden="false" customHeight="false" outlineLevel="0" collapsed="false">
      <c r="D13432" s="240" t="n">
        <v>13432</v>
      </c>
    </row>
    <row r="13433" customFormat="false" ht="15.75" hidden="false" customHeight="false" outlineLevel="0" collapsed="false">
      <c r="D13433" s="240" t="n">
        <v>13433</v>
      </c>
    </row>
    <row r="13434" customFormat="false" ht="15.75" hidden="false" customHeight="false" outlineLevel="0" collapsed="false">
      <c r="D13434" s="240" t="n">
        <v>13434</v>
      </c>
    </row>
    <row r="13435" customFormat="false" ht="15.75" hidden="false" customHeight="false" outlineLevel="0" collapsed="false">
      <c r="D13435" s="240" t="n">
        <v>13435</v>
      </c>
    </row>
    <row r="13436" customFormat="false" ht="15.75" hidden="false" customHeight="false" outlineLevel="0" collapsed="false">
      <c r="D13436" s="240" t="n">
        <v>13436</v>
      </c>
    </row>
    <row r="13437" customFormat="false" ht="15.75" hidden="false" customHeight="false" outlineLevel="0" collapsed="false">
      <c r="D13437" s="240" t="n">
        <v>13437</v>
      </c>
    </row>
    <row r="13438" customFormat="false" ht="15.75" hidden="false" customHeight="false" outlineLevel="0" collapsed="false">
      <c r="D13438" s="240" t="n">
        <v>13438</v>
      </c>
    </row>
    <row r="13439" customFormat="false" ht="15.75" hidden="false" customHeight="false" outlineLevel="0" collapsed="false">
      <c r="D13439" s="240" t="n">
        <v>13439</v>
      </c>
    </row>
    <row r="13440" customFormat="false" ht="15.75" hidden="false" customHeight="false" outlineLevel="0" collapsed="false">
      <c r="D13440" s="240" t="n">
        <v>13440</v>
      </c>
    </row>
    <row r="13441" customFormat="false" ht="15.75" hidden="false" customHeight="false" outlineLevel="0" collapsed="false">
      <c r="D13441" s="240" t="n">
        <v>13441</v>
      </c>
    </row>
    <row r="13442" customFormat="false" ht="15.75" hidden="false" customHeight="false" outlineLevel="0" collapsed="false">
      <c r="D13442" s="240" t="n">
        <v>13442</v>
      </c>
    </row>
    <row r="13443" customFormat="false" ht="15.75" hidden="false" customHeight="false" outlineLevel="0" collapsed="false">
      <c r="D13443" s="240" t="n">
        <v>13443</v>
      </c>
    </row>
    <row r="13444" customFormat="false" ht="15.75" hidden="false" customHeight="false" outlineLevel="0" collapsed="false">
      <c r="D13444" s="240" t="n">
        <v>13444</v>
      </c>
    </row>
    <row r="13445" customFormat="false" ht="15.75" hidden="false" customHeight="false" outlineLevel="0" collapsed="false">
      <c r="D13445" s="240" t="n">
        <v>13445</v>
      </c>
    </row>
    <row r="13446" customFormat="false" ht="15.75" hidden="false" customHeight="false" outlineLevel="0" collapsed="false">
      <c r="D13446" s="240" t="n">
        <v>13446</v>
      </c>
    </row>
    <row r="13447" customFormat="false" ht="15.75" hidden="false" customHeight="false" outlineLevel="0" collapsed="false">
      <c r="D13447" s="240" t="n">
        <v>13447</v>
      </c>
    </row>
    <row r="13448" customFormat="false" ht="15.75" hidden="false" customHeight="false" outlineLevel="0" collapsed="false">
      <c r="D13448" s="240" t="n">
        <v>13448</v>
      </c>
    </row>
    <row r="13449" customFormat="false" ht="15.75" hidden="false" customHeight="false" outlineLevel="0" collapsed="false">
      <c r="D13449" s="240" t="n">
        <v>13449</v>
      </c>
    </row>
    <row r="13450" customFormat="false" ht="15.75" hidden="false" customHeight="false" outlineLevel="0" collapsed="false">
      <c r="D13450" s="240" t="n">
        <v>13450</v>
      </c>
    </row>
    <row r="13451" customFormat="false" ht="15.75" hidden="false" customHeight="false" outlineLevel="0" collapsed="false">
      <c r="D13451" s="240" t="n">
        <v>13451</v>
      </c>
    </row>
    <row r="13452" customFormat="false" ht="15.75" hidden="false" customHeight="false" outlineLevel="0" collapsed="false">
      <c r="D13452" s="240" t="n">
        <v>13452</v>
      </c>
    </row>
    <row r="13453" customFormat="false" ht="15.75" hidden="false" customHeight="false" outlineLevel="0" collapsed="false">
      <c r="D13453" s="240" t="n">
        <v>13453</v>
      </c>
    </row>
    <row r="13454" customFormat="false" ht="15.75" hidden="false" customHeight="false" outlineLevel="0" collapsed="false">
      <c r="D13454" s="240" t="n">
        <v>13454</v>
      </c>
    </row>
    <row r="13455" customFormat="false" ht="15.75" hidden="false" customHeight="false" outlineLevel="0" collapsed="false">
      <c r="D13455" s="240" t="n">
        <v>13455</v>
      </c>
    </row>
    <row r="13456" customFormat="false" ht="15.75" hidden="false" customHeight="false" outlineLevel="0" collapsed="false">
      <c r="D13456" s="240" t="n">
        <v>13456</v>
      </c>
    </row>
    <row r="13457" customFormat="false" ht="15.75" hidden="false" customHeight="false" outlineLevel="0" collapsed="false">
      <c r="D13457" s="240" t="n">
        <v>13457</v>
      </c>
    </row>
    <row r="13458" customFormat="false" ht="15.75" hidden="false" customHeight="false" outlineLevel="0" collapsed="false">
      <c r="D13458" s="240" t="n">
        <v>13458</v>
      </c>
    </row>
    <row r="13459" customFormat="false" ht="15.75" hidden="false" customHeight="false" outlineLevel="0" collapsed="false">
      <c r="D13459" s="240" t="n">
        <v>13459</v>
      </c>
    </row>
    <row r="13460" customFormat="false" ht="15.75" hidden="false" customHeight="false" outlineLevel="0" collapsed="false">
      <c r="D13460" s="240" t="n">
        <v>13460</v>
      </c>
    </row>
    <row r="13461" customFormat="false" ht="15.75" hidden="false" customHeight="false" outlineLevel="0" collapsed="false">
      <c r="D13461" s="240" t="n">
        <v>13461</v>
      </c>
    </row>
    <row r="13462" customFormat="false" ht="15.75" hidden="false" customHeight="false" outlineLevel="0" collapsed="false">
      <c r="D13462" s="240" t="n">
        <v>13462</v>
      </c>
    </row>
    <row r="13463" customFormat="false" ht="15.75" hidden="false" customHeight="false" outlineLevel="0" collapsed="false">
      <c r="D13463" s="240" t="n">
        <v>13463</v>
      </c>
    </row>
    <row r="13464" customFormat="false" ht="15.75" hidden="false" customHeight="false" outlineLevel="0" collapsed="false">
      <c r="D13464" s="240" t="n">
        <v>13464</v>
      </c>
    </row>
    <row r="13465" customFormat="false" ht="15.75" hidden="false" customHeight="false" outlineLevel="0" collapsed="false">
      <c r="D13465" s="240" t="n">
        <v>13465</v>
      </c>
    </row>
    <row r="13466" customFormat="false" ht="15.75" hidden="false" customHeight="false" outlineLevel="0" collapsed="false">
      <c r="D13466" s="240" t="n">
        <v>13466</v>
      </c>
    </row>
    <row r="13467" customFormat="false" ht="15.75" hidden="false" customHeight="false" outlineLevel="0" collapsed="false">
      <c r="D13467" s="240" t="n">
        <v>13467</v>
      </c>
    </row>
    <row r="13468" customFormat="false" ht="15.75" hidden="false" customHeight="false" outlineLevel="0" collapsed="false">
      <c r="D13468" s="240" t="n">
        <v>13468</v>
      </c>
    </row>
    <row r="13469" customFormat="false" ht="15.75" hidden="false" customHeight="false" outlineLevel="0" collapsed="false">
      <c r="D13469" s="240" t="n">
        <v>13469</v>
      </c>
    </row>
    <row r="13470" customFormat="false" ht="15.75" hidden="false" customHeight="false" outlineLevel="0" collapsed="false">
      <c r="D13470" s="240" t="n">
        <v>13470</v>
      </c>
    </row>
    <row r="13471" customFormat="false" ht="15.75" hidden="false" customHeight="false" outlineLevel="0" collapsed="false">
      <c r="D13471" s="240" t="n">
        <v>13471</v>
      </c>
    </row>
    <row r="13472" customFormat="false" ht="15.75" hidden="false" customHeight="false" outlineLevel="0" collapsed="false">
      <c r="D13472" s="240" t="n">
        <v>13472</v>
      </c>
    </row>
    <row r="13473" customFormat="false" ht="15.75" hidden="false" customHeight="false" outlineLevel="0" collapsed="false">
      <c r="D13473" s="240" t="n">
        <v>13473</v>
      </c>
    </row>
    <row r="13474" customFormat="false" ht="15.75" hidden="false" customHeight="false" outlineLevel="0" collapsed="false">
      <c r="D13474" s="240" t="n">
        <v>13474</v>
      </c>
    </row>
    <row r="13475" customFormat="false" ht="15.75" hidden="false" customHeight="false" outlineLevel="0" collapsed="false">
      <c r="D13475" s="240" t="n">
        <v>13475</v>
      </c>
    </row>
    <row r="13476" customFormat="false" ht="15.75" hidden="false" customHeight="false" outlineLevel="0" collapsed="false">
      <c r="D13476" s="240" t="n">
        <v>13476</v>
      </c>
    </row>
    <row r="13477" customFormat="false" ht="15.75" hidden="false" customHeight="false" outlineLevel="0" collapsed="false">
      <c r="D13477" s="240" t="n">
        <v>13477</v>
      </c>
    </row>
    <row r="13478" customFormat="false" ht="15.75" hidden="false" customHeight="false" outlineLevel="0" collapsed="false">
      <c r="D13478" s="240" t="n">
        <v>13478</v>
      </c>
    </row>
    <row r="13479" customFormat="false" ht="15.75" hidden="false" customHeight="false" outlineLevel="0" collapsed="false">
      <c r="D13479" s="240" t="n">
        <v>13479</v>
      </c>
    </row>
    <row r="13480" customFormat="false" ht="15.75" hidden="false" customHeight="false" outlineLevel="0" collapsed="false">
      <c r="D13480" s="240" t="n">
        <v>13480</v>
      </c>
    </row>
    <row r="13481" customFormat="false" ht="15.75" hidden="false" customHeight="false" outlineLevel="0" collapsed="false">
      <c r="D13481" s="240" t="n">
        <v>13481</v>
      </c>
    </row>
    <row r="13482" customFormat="false" ht="15.75" hidden="false" customHeight="false" outlineLevel="0" collapsed="false">
      <c r="D13482" s="240" t="n">
        <v>13482</v>
      </c>
    </row>
    <row r="13483" customFormat="false" ht="15.75" hidden="false" customHeight="false" outlineLevel="0" collapsed="false">
      <c r="D13483" s="240" t="n">
        <v>13483</v>
      </c>
    </row>
    <row r="13484" customFormat="false" ht="15.75" hidden="false" customHeight="false" outlineLevel="0" collapsed="false">
      <c r="D13484" s="240" t="n">
        <v>13484</v>
      </c>
    </row>
    <row r="13485" customFormat="false" ht="15.75" hidden="false" customHeight="false" outlineLevel="0" collapsed="false">
      <c r="D13485" s="240" t="n">
        <v>13485</v>
      </c>
    </row>
    <row r="13486" customFormat="false" ht="15.75" hidden="false" customHeight="false" outlineLevel="0" collapsed="false">
      <c r="D13486" s="240" t="n">
        <v>13486</v>
      </c>
    </row>
    <row r="13487" customFormat="false" ht="15.75" hidden="false" customHeight="false" outlineLevel="0" collapsed="false">
      <c r="D13487" s="240" t="n">
        <v>13487</v>
      </c>
    </row>
    <row r="13488" customFormat="false" ht="15.75" hidden="false" customHeight="false" outlineLevel="0" collapsed="false">
      <c r="D13488" s="240" t="n">
        <v>13488</v>
      </c>
    </row>
    <row r="13489" customFormat="false" ht="15.75" hidden="false" customHeight="false" outlineLevel="0" collapsed="false">
      <c r="D13489" s="240" t="n">
        <v>13489</v>
      </c>
    </row>
    <row r="13490" customFormat="false" ht="15.75" hidden="false" customHeight="false" outlineLevel="0" collapsed="false">
      <c r="D13490" s="240" t="n">
        <v>13490</v>
      </c>
    </row>
    <row r="13491" customFormat="false" ht="15.75" hidden="false" customHeight="false" outlineLevel="0" collapsed="false">
      <c r="D13491" s="240" t="n">
        <v>13491</v>
      </c>
    </row>
    <row r="13492" customFormat="false" ht="15.75" hidden="false" customHeight="false" outlineLevel="0" collapsed="false">
      <c r="D13492" s="240" t="n">
        <v>13492</v>
      </c>
    </row>
    <row r="13493" customFormat="false" ht="15.75" hidden="false" customHeight="false" outlineLevel="0" collapsed="false">
      <c r="D13493" s="240" t="n">
        <v>13493</v>
      </c>
    </row>
    <row r="13494" customFormat="false" ht="15.75" hidden="false" customHeight="false" outlineLevel="0" collapsed="false">
      <c r="D13494" s="240" t="n">
        <v>13494</v>
      </c>
    </row>
    <row r="13495" customFormat="false" ht="15.75" hidden="false" customHeight="false" outlineLevel="0" collapsed="false">
      <c r="D13495" s="240" t="n">
        <v>13495</v>
      </c>
    </row>
    <row r="13496" customFormat="false" ht="15.75" hidden="false" customHeight="false" outlineLevel="0" collapsed="false">
      <c r="D13496" s="240" t="n">
        <v>13496</v>
      </c>
    </row>
    <row r="13497" customFormat="false" ht="15.75" hidden="false" customHeight="false" outlineLevel="0" collapsed="false">
      <c r="D13497" s="240" t="n">
        <v>13497</v>
      </c>
    </row>
    <row r="13498" customFormat="false" ht="15.75" hidden="false" customHeight="false" outlineLevel="0" collapsed="false">
      <c r="D13498" s="240" t="n">
        <v>13498</v>
      </c>
    </row>
    <row r="13499" customFormat="false" ht="15.75" hidden="false" customHeight="false" outlineLevel="0" collapsed="false">
      <c r="D13499" s="240" t="n">
        <v>13499</v>
      </c>
    </row>
    <row r="13500" customFormat="false" ht="15.75" hidden="false" customHeight="false" outlineLevel="0" collapsed="false">
      <c r="D13500" s="240" t="n">
        <v>13500</v>
      </c>
    </row>
    <row r="13501" customFormat="false" ht="15.75" hidden="false" customHeight="false" outlineLevel="0" collapsed="false">
      <c r="D13501" s="240" t="n">
        <v>13501</v>
      </c>
    </row>
    <row r="13502" customFormat="false" ht="15.75" hidden="false" customHeight="false" outlineLevel="0" collapsed="false">
      <c r="D13502" s="240" t="n">
        <v>13502</v>
      </c>
    </row>
    <row r="13503" customFormat="false" ht="15.75" hidden="false" customHeight="false" outlineLevel="0" collapsed="false">
      <c r="D13503" s="240" t="n">
        <v>13503</v>
      </c>
    </row>
    <row r="13504" customFormat="false" ht="15.75" hidden="false" customHeight="false" outlineLevel="0" collapsed="false">
      <c r="D13504" s="240" t="n">
        <v>13504</v>
      </c>
    </row>
    <row r="13505" customFormat="false" ht="15.75" hidden="false" customHeight="false" outlineLevel="0" collapsed="false">
      <c r="D13505" s="240" t="n">
        <v>13505</v>
      </c>
    </row>
    <row r="13506" customFormat="false" ht="15.75" hidden="false" customHeight="false" outlineLevel="0" collapsed="false">
      <c r="D13506" s="240" t="n">
        <v>13506</v>
      </c>
    </row>
    <row r="13507" customFormat="false" ht="15.75" hidden="false" customHeight="false" outlineLevel="0" collapsed="false">
      <c r="D13507" s="240" t="n">
        <v>13507</v>
      </c>
    </row>
    <row r="13508" customFormat="false" ht="15.75" hidden="false" customHeight="false" outlineLevel="0" collapsed="false">
      <c r="D13508" s="240" t="n">
        <v>13508</v>
      </c>
    </row>
    <row r="13509" customFormat="false" ht="15.75" hidden="false" customHeight="false" outlineLevel="0" collapsed="false">
      <c r="D13509" s="240" t="n">
        <v>13509</v>
      </c>
    </row>
    <row r="13510" customFormat="false" ht="15.75" hidden="false" customHeight="false" outlineLevel="0" collapsed="false">
      <c r="D13510" s="240" t="n">
        <v>13510</v>
      </c>
    </row>
    <row r="13511" customFormat="false" ht="15.75" hidden="false" customHeight="false" outlineLevel="0" collapsed="false">
      <c r="D13511" s="240" t="n">
        <v>13511</v>
      </c>
    </row>
    <row r="13512" customFormat="false" ht="15.75" hidden="false" customHeight="false" outlineLevel="0" collapsed="false">
      <c r="D13512" s="240" t="n">
        <v>13512</v>
      </c>
    </row>
    <row r="13513" customFormat="false" ht="15.75" hidden="false" customHeight="false" outlineLevel="0" collapsed="false">
      <c r="D13513" s="240" t="n">
        <v>13513</v>
      </c>
    </row>
    <row r="13514" customFormat="false" ht="15.75" hidden="false" customHeight="false" outlineLevel="0" collapsed="false">
      <c r="D13514" s="240" t="n">
        <v>13514</v>
      </c>
    </row>
    <row r="13515" customFormat="false" ht="15.75" hidden="false" customHeight="false" outlineLevel="0" collapsed="false">
      <c r="D13515" s="240" t="n">
        <v>13515</v>
      </c>
    </row>
    <row r="13516" customFormat="false" ht="15.75" hidden="false" customHeight="false" outlineLevel="0" collapsed="false">
      <c r="D13516" s="240" t="n">
        <v>13516</v>
      </c>
    </row>
    <row r="13517" customFormat="false" ht="15.75" hidden="false" customHeight="false" outlineLevel="0" collapsed="false">
      <c r="D13517" s="240" t="n">
        <v>13517</v>
      </c>
    </row>
    <row r="13518" customFormat="false" ht="15.75" hidden="false" customHeight="false" outlineLevel="0" collapsed="false">
      <c r="D13518" s="240" t="n">
        <v>13518</v>
      </c>
    </row>
    <row r="13519" customFormat="false" ht="15.75" hidden="false" customHeight="false" outlineLevel="0" collapsed="false">
      <c r="D13519" s="240" t="n">
        <v>13519</v>
      </c>
    </row>
    <row r="13520" customFormat="false" ht="15.75" hidden="false" customHeight="false" outlineLevel="0" collapsed="false">
      <c r="D13520" s="240" t="n">
        <v>13520</v>
      </c>
    </row>
    <row r="13521" customFormat="false" ht="15.75" hidden="false" customHeight="false" outlineLevel="0" collapsed="false">
      <c r="D13521" s="240" t="n">
        <v>13521</v>
      </c>
    </row>
    <row r="13522" customFormat="false" ht="15.75" hidden="false" customHeight="false" outlineLevel="0" collapsed="false">
      <c r="D13522" s="240" t="n">
        <v>13522</v>
      </c>
    </row>
    <row r="13523" customFormat="false" ht="15.75" hidden="false" customHeight="false" outlineLevel="0" collapsed="false">
      <c r="D13523" s="240" t="n">
        <v>13523</v>
      </c>
    </row>
    <row r="13524" customFormat="false" ht="15.75" hidden="false" customHeight="false" outlineLevel="0" collapsed="false">
      <c r="D13524" s="240" t="n">
        <v>13524</v>
      </c>
    </row>
    <row r="13525" customFormat="false" ht="15.75" hidden="false" customHeight="false" outlineLevel="0" collapsed="false">
      <c r="D13525" s="240" t="n">
        <v>13525</v>
      </c>
    </row>
    <row r="13526" customFormat="false" ht="15.75" hidden="false" customHeight="false" outlineLevel="0" collapsed="false">
      <c r="D13526" s="240" t="n">
        <v>13526</v>
      </c>
    </row>
    <row r="13527" customFormat="false" ht="15.75" hidden="false" customHeight="false" outlineLevel="0" collapsed="false">
      <c r="D13527" s="240" t="n">
        <v>13527</v>
      </c>
    </row>
    <row r="13528" customFormat="false" ht="15.75" hidden="false" customHeight="false" outlineLevel="0" collapsed="false">
      <c r="D13528" s="240" t="n">
        <v>13528</v>
      </c>
    </row>
    <row r="13529" customFormat="false" ht="15.75" hidden="false" customHeight="false" outlineLevel="0" collapsed="false">
      <c r="D13529" s="240" t="n">
        <v>13529</v>
      </c>
    </row>
    <row r="13530" customFormat="false" ht="15.75" hidden="false" customHeight="false" outlineLevel="0" collapsed="false">
      <c r="D13530" s="240" t="n">
        <v>13530</v>
      </c>
    </row>
    <row r="13531" customFormat="false" ht="15.75" hidden="false" customHeight="false" outlineLevel="0" collapsed="false">
      <c r="D13531" s="240" t="n">
        <v>13531</v>
      </c>
    </row>
    <row r="13532" customFormat="false" ht="15.75" hidden="false" customHeight="false" outlineLevel="0" collapsed="false">
      <c r="D13532" s="240" t="n">
        <v>13532</v>
      </c>
    </row>
    <row r="13533" customFormat="false" ht="15.75" hidden="false" customHeight="false" outlineLevel="0" collapsed="false">
      <c r="D13533" s="240" t="n">
        <v>13533</v>
      </c>
    </row>
    <row r="13534" customFormat="false" ht="15.75" hidden="false" customHeight="false" outlineLevel="0" collapsed="false">
      <c r="D13534" s="240" t="n">
        <v>13534</v>
      </c>
    </row>
    <row r="13535" customFormat="false" ht="15.75" hidden="false" customHeight="false" outlineLevel="0" collapsed="false">
      <c r="D13535" s="240" t="n">
        <v>13535</v>
      </c>
    </row>
    <row r="13536" customFormat="false" ht="15.75" hidden="false" customHeight="false" outlineLevel="0" collapsed="false">
      <c r="D13536" s="240" t="n">
        <v>13536</v>
      </c>
    </row>
    <row r="13537" customFormat="false" ht="15.75" hidden="false" customHeight="false" outlineLevel="0" collapsed="false">
      <c r="D13537" s="240" t="n">
        <v>13537</v>
      </c>
    </row>
    <row r="13538" customFormat="false" ht="15.75" hidden="false" customHeight="false" outlineLevel="0" collapsed="false">
      <c r="D13538" s="240" t="n">
        <v>13538</v>
      </c>
    </row>
    <row r="13539" customFormat="false" ht="15.75" hidden="false" customHeight="false" outlineLevel="0" collapsed="false">
      <c r="D13539" s="240" t="n">
        <v>13539</v>
      </c>
    </row>
    <row r="13540" customFormat="false" ht="15.75" hidden="false" customHeight="false" outlineLevel="0" collapsed="false">
      <c r="D13540" s="240" t="n">
        <v>13540</v>
      </c>
    </row>
    <row r="13541" customFormat="false" ht="15.75" hidden="false" customHeight="false" outlineLevel="0" collapsed="false">
      <c r="D13541" s="240" t="n">
        <v>13541</v>
      </c>
    </row>
    <row r="13542" customFormat="false" ht="15.75" hidden="false" customHeight="false" outlineLevel="0" collapsed="false">
      <c r="D13542" s="240" t="n">
        <v>13542</v>
      </c>
    </row>
    <row r="13543" customFormat="false" ht="15.75" hidden="false" customHeight="false" outlineLevel="0" collapsed="false">
      <c r="D13543" s="240" t="n">
        <v>13543</v>
      </c>
    </row>
    <row r="13544" customFormat="false" ht="15.75" hidden="false" customHeight="false" outlineLevel="0" collapsed="false">
      <c r="D13544" s="240" t="n">
        <v>13544</v>
      </c>
    </row>
    <row r="13545" customFormat="false" ht="15.75" hidden="false" customHeight="false" outlineLevel="0" collapsed="false">
      <c r="D13545" s="240" t="n">
        <v>13545</v>
      </c>
    </row>
    <row r="13546" customFormat="false" ht="15.75" hidden="false" customHeight="false" outlineLevel="0" collapsed="false">
      <c r="D13546" s="240" t="n">
        <v>13546</v>
      </c>
    </row>
    <row r="13547" customFormat="false" ht="15.75" hidden="false" customHeight="false" outlineLevel="0" collapsed="false">
      <c r="D13547" s="240" t="n">
        <v>13547</v>
      </c>
    </row>
    <row r="13548" customFormat="false" ht="15.75" hidden="false" customHeight="false" outlineLevel="0" collapsed="false">
      <c r="D13548" s="240" t="n">
        <v>13548</v>
      </c>
    </row>
    <row r="13549" customFormat="false" ht="15.75" hidden="false" customHeight="false" outlineLevel="0" collapsed="false">
      <c r="D13549" s="240" t="n">
        <v>13549</v>
      </c>
    </row>
    <row r="13550" customFormat="false" ht="15.75" hidden="false" customHeight="false" outlineLevel="0" collapsed="false">
      <c r="D13550" s="240" t="n">
        <v>13550</v>
      </c>
    </row>
    <row r="13551" customFormat="false" ht="15.75" hidden="false" customHeight="false" outlineLevel="0" collapsed="false">
      <c r="D13551" s="240" t="n">
        <v>13551</v>
      </c>
    </row>
    <row r="13552" customFormat="false" ht="15.75" hidden="false" customHeight="false" outlineLevel="0" collapsed="false">
      <c r="D13552" s="240" t="n">
        <v>13552</v>
      </c>
    </row>
    <row r="13553" customFormat="false" ht="15.75" hidden="false" customHeight="false" outlineLevel="0" collapsed="false">
      <c r="D13553" s="240" t="n">
        <v>13553</v>
      </c>
    </row>
    <row r="13554" customFormat="false" ht="15.75" hidden="false" customHeight="false" outlineLevel="0" collapsed="false">
      <c r="D13554" s="240" t="n">
        <v>13554</v>
      </c>
    </row>
    <row r="13555" customFormat="false" ht="15.75" hidden="false" customHeight="false" outlineLevel="0" collapsed="false">
      <c r="D13555" s="240" t="n">
        <v>13555</v>
      </c>
    </row>
    <row r="13556" customFormat="false" ht="15.75" hidden="false" customHeight="false" outlineLevel="0" collapsed="false">
      <c r="D13556" s="240" t="n">
        <v>13556</v>
      </c>
    </row>
    <row r="13557" customFormat="false" ht="15.75" hidden="false" customHeight="false" outlineLevel="0" collapsed="false">
      <c r="D13557" s="240" t="n">
        <v>13557</v>
      </c>
    </row>
    <row r="13558" customFormat="false" ht="15.75" hidden="false" customHeight="false" outlineLevel="0" collapsed="false">
      <c r="D13558" s="240" t="n">
        <v>13558</v>
      </c>
    </row>
    <row r="13559" customFormat="false" ht="15.75" hidden="false" customHeight="false" outlineLevel="0" collapsed="false">
      <c r="D13559" s="240" t="n">
        <v>13559</v>
      </c>
    </row>
    <row r="13560" customFormat="false" ht="15.75" hidden="false" customHeight="false" outlineLevel="0" collapsed="false">
      <c r="D13560" s="240" t="n">
        <v>13560</v>
      </c>
    </row>
    <row r="13561" customFormat="false" ht="15.75" hidden="false" customHeight="false" outlineLevel="0" collapsed="false">
      <c r="D13561" s="240" t="n">
        <v>13561</v>
      </c>
    </row>
    <row r="13562" customFormat="false" ht="15.75" hidden="false" customHeight="false" outlineLevel="0" collapsed="false">
      <c r="D13562" s="240" t="n">
        <v>13562</v>
      </c>
    </row>
    <row r="13563" customFormat="false" ht="15.75" hidden="false" customHeight="false" outlineLevel="0" collapsed="false">
      <c r="D13563" s="240" t="n">
        <v>13563</v>
      </c>
    </row>
    <row r="13564" customFormat="false" ht="15.75" hidden="false" customHeight="false" outlineLevel="0" collapsed="false">
      <c r="D13564" s="240" t="n">
        <v>13564</v>
      </c>
    </row>
    <row r="13565" customFormat="false" ht="15.75" hidden="false" customHeight="false" outlineLevel="0" collapsed="false">
      <c r="D13565" s="240" t="n">
        <v>13565</v>
      </c>
    </row>
    <row r="13566" customFormat="false" ht="15.75" hidden="false" customHeight="false" outlineLevel="0" collapsed="false">
      <c r="D13566" s="240" t="n">
        <v>13566</v>
      </c>
    </row>
    <row r="13567" customFormat="false" ht="15.75" hidden="false" customHeight="false" outlineLevel="0" collapsed="false">
      <c r="D13567" s="240" t="n">
        <v>13567</v>
      </c>
    </row>
    <row r="13568" customFormat="false" ht="15.75" hidden="false" customHeight="false" outlineLevel="0" collapsed="false">
      <c r="D13568" s="240" t="n">
        <v>13568</v>
      </c>
    </row>
    <row r="13569" customFormat="false" ht="15.75" hidden="false" customHeight="false" outlineLevel="0" collapsed="false">
      <c r="D13569" s="240" t="n">
        <v>13569</v>
      </c>
    </row>
    <row r="13570" customFormat="false" ht="15.75" hidden="false" customHeight="false" outlineLevel="0" collapsed="false">
      <c r="D13570" s="240" t="n">
        <v>13570</v>
      </c>
    </row>
    <row r="13571" customFormat="false" ht="15.75" hidden="false" customHeight="false" outlineLevel="0" collapsed="false">
      <c r="D13571" s="240" t="n">
        <v>13571</v>
      </c>
    </row>
    <row r="13572" customFormat="false" ht="15.75" hidden="false" customHeight="false" outlineLevel="0" collapsed="false">
      <c r="D13572" s="240" t="n">
        <v>13572</v>
      </c>
    </row>
    <row r="13573" customFormat="false" ht="15.75" hidden="false" customHeight="false" outlineLevel="0" collapsed="false">
      <c r="D13573" s="240" t="n">
        <v>13573</v>
      </c>
    </row>
    <row r="13574" customFormat="false" ht="15.75" hidden="false" customHeight="false" outlineLevel="0" collapsed="false">
      <c r="D13574" s="240" t="n">
        <v>13574</v>
      </c>
    </row>
    <row r="13575" customFormat="false" ht="15.75" hidden="false" customHeight="false" outlineLevel="0" collapsed="false">
      <c r="D13575" s="240" t="n">
        <v>13575</v>
      </c>
    </row>
    <row r="13576" customFormat="false" ht="15.75" hidden="false" customHeight="false" outlineLevel="0" collapsed="false">
      <c r="D13576" s="240" t="n">
        <v>13576</v>
      </c>
    </row>
    <row r="13577" customFormat="false" ht="15.75" hidden="false" customHeight="false" outlineLevel="0" collapsed="false">
      <c r="D13577" s="240" t="n">
        <v>13577</v>
      </c>
    </row>
    <row r="13578" customFormat="false" ht="15.75" hidden="false" customHeight="false" outlineLevel="0" collapsed="false">
      <c r="D13578" s="240" t="n">
        <v>13578</v>
      </c>
    </row>
    <row r="13579" customFormat="false" ht="15.75" hidden="false" customHeight="false" outlineLevel="0" collapsed="false">
      <c r="D13579" s="240" t="n">
        <v>13579</v>
      </c>
    </row>
    <row r="13580" customFormat="false" ht="15.75" hidden="false" customHeight="false" outlineLevel="0" collapsed="false">
      <c r="D13580" s="240" t="n">
        <v>13580</v>
      </c>
    </row>
    <row r="13581" customFormat="false" ht="15.75" hidden="false" customHeight="false" outlineLevel="0" collapsed="false">
      <c r="D13581" s="240" t="n">
        <v>13581</v>
      </c>
    </row>
    <row r="13582" customFormat="false" ht="15.75" hidden="false" customHeight="false" outlineLevel="0" collapsed="false">
      <c r="D13582" s="240" t="n">
        <v>13582</v>
      </c>
    </row>
    <row r="13583" customFormat="false" ht="15.75" hidden="false" customHeight="false" outlineLevel="0" collapsed="false">
      <c r="D13583" s="240" t="n">
        <v>13583</v>
      </c>
    </row>
    <row r="13584" customFormat="false" ht="15.75" hidden="false" customHeight="false" outlineLevel="0" collapsed="false">
      <c r="D13584" s="240" t="n">
        <v>13584</v>
      </c>
    </row>
    <row r="13585" customFormat="false" ht="15.75" hidden="false" customHeight="false" outlineLevel="0" collapsed="false">
      <c r="D13585" s="240" t="n">
        <v>13585</v>
      </c>
    </row>
    <row r="13586" customFormat="false" ht="15.75" hidden="false" customHeight="false" outlineLevel="0" collapsed="false">
      <c r="D13586" s="240" t="n">
        <v>13586</v>
      </c>
    </row>
    <row r="13587" customFormat="false" ht="15.75" hidden="false" customHeight="false" outlineLevel="0" collapsed="false">
      <c r="D13587" s="240" t="n">
        <v>13587</v>
      </c>
    </row>
    <row r="13588" customFormat="false" ht="15.75" hidden="false" customHeight="false" outlineLevel="0" collapsed="false">
      <c r="D13588" s="240" t="n">
        <v>13588</v>
      </c>
    </row>
    <row r="13589" customFormat="false" ht="15.75" hidden="false" customHeight="false" outlineLevel="0" collapsed="false">
      <c r="D13589" s="240" t="n">
        <v>13589</v>
      </c>
    </row>
    <row r="13590" customFormat="false" ht="15.75" hidden="false" customHeight="false" outlineLevel="0" collapsed="false">
      <c r="D13590" s="240" t="n">
        <v>13590</v>
      </c>
    </row>
    <row r="13591" customFormat="false" ht="15.75" hidden="false" customHeight="false" outlineLevel="0" collapsed="false">
      <c r="D13591" s="240" t="n">
        <v>13591</v>
      </c>
    </row>
    <row r="13592" customFormat="false" ht="15.75" hidden="false" customHeight="false" outlineLevel="0" collapsed="false">
      <c r="D13592" s="240" t="n">
        <v>13592</v>
      </c>
    </row>
    <row r="13593" customFormat="false" ht="15.75" hidden="false" customHeight="false" outlineLevel="0" collapsed="false">
      <c r="D13593" s="240" t="n">
        <v>13593</v>
      </c>
    </row>
    <row r="13594" customFormat="false" ht="15.75" hidden="false" customHeight="false" outlineLevel="0" collapsed="false">
      <c r="D13594" s="240" t="n">
        <v>13594</v>
      </c>
    </row>
    <row r="13595" customFormat="false" ht="15.75" hidden="false" customHeight="false" outlineLevel="0" collapsed="false">
      <c r="D13595" s="240" t="n">
        <v>13595</v>
      </c>
    </row>
    <row r="13596" customFormat="false" ht="15.75" hidden="false" customHeight="false" outlineLevel="0" collapsed="false">
      <c r="D13596" s="240" t="n">
        <v>13596</v>
      </c>
    </row>
    <row r="13597" customFormat="false" ht="15.75" hidden="false" customHeight="false" outlineLevel="0" collapsed="false">
      <c r="D13597" s="240" t="n">
        <v>13597</v>
      </c>
    </row>
    <row r="13598" customFormat="false" ht="15.75" hidden="false" customHeight="false" outlineLevel="0" collapsed="false">
      <c r="D13598" s="240" t="n">
        <v>13598</v>
      </c>
    </row>
    <row r="13599" customFormat="false" ht="15.75" hidden="false" customHeight="false" outlineLevel="0" collapsed="false">
      <c r="D13599" s="240" t="n">
        <v>13599</v>
      </c>
    </row>
    <row r="13600" customFormat="false" ht="15.75" hidden="false" customHeight="false" outlineLevel="0" collapsed="false">
      <c r="D13600" s="240" t="n">
        <v>13600</v>
      </c>
    </row>
    <row r="13601" customFormat="false" ht="15.75" hidden="false" customHeight="false" outlineLevel="0" collapsed="false">
      <c r="D13601" s="240" t="n">
        <v>13601</v>
      </c>
    </row>
    <row r="13602" customFormat="false" ht="15.75" hidden="false" customHeight="false" outlineLevel="0" collapsed="false">
      <c r="D13602" s="240" t="n">
        <v>13602</v>
      </c>
    </row>
    <row r="13603" customFormat="false" ht="15.75" hidden="false" customHeight="false" outlineLevel="0" collapsed="false">
      <c r="D13603" s="240" t="n">
        <v>13603</v>
      </c>
    </row>
    <row r="13604" customFormat="false" ht="15.75" hidden="false" customHeight="false" outlineLevel="0" collapsed="false">
      <c r="D13604" s="240" t="n">
        <v>13604</v>
      </c>
    </row>
    <row r="13605" customFormat="false" ht="15.75" hidden="false" customHeight="false" outlineLevel="0" collapsed="false">
      <c r="D13605" s="240" t="n">
        <v>13605</v>
      </c>
    </row>
    <row r="13606" customFormat="false" ht="15.75" hidden="false" customHeight="false" outlineLevel="0" collapsed="false">
      <c r="D13606" s="240" t="n">
        <v>13606</v>
      </c>
    </row>
    <row r="13607" customFormat="false" ht="15.75" hidden="false" customHeight="false" outlineLevel="0" collapsed="false">
      <c r="D13607" s="240" t="n">
        <v>13607</v>
      </c>
    </row>
    <row r="13608" customFormat="false" ht="15.75" hidden="false" customHeight="false" outlineLevel="0" collapsed="false">
      <c r="D13608" s="240" t="n">
        <v>13608</v>
      </c>
    </row>
    <row r="13609" customFormat="false" ht="15.75" hidden="false" customHeight="false" outlineLevel="0" collapsed="false">
      <c r="D13609" s="240" t="n">
        <v>13609</v>
      </c>
    </row>
    <row r="13610" customFormat="false" ht="15.75" hidden="false" customHeight="false" outlineLevel="0" collapsed="false">
      <c r="D13610" s="240" t="n">
        <v>13610</v>
      </c>
    </row>
    <row r="13611" customFormat="false" ht="15.75" hidden="false" customHeight="false" outlineLevel="0" collapsed="false">
      <c r="D13611" s="240" t="n">
        <v>13611</v>
      </c>
    </row>
    <row r="13612" customFormat="false" ht="15.75" hidden="false" customHeight="false" outlineLevel="0" collapsed="false">
      <c r="D13612" s="240" t="n">
        <v>13612</v>
      </c>
    </row>
    <row r="13613" customFormat="false" ht="15.75" hidden="false" customHeight="false" outlineLevel="0" collapsed="false">
      <c r="D13613" s="240" t="n">
        <v>13613</v>
      </c>
    </row>
    <row r="13614" customFormat="false" ht="15.75" hidden="false" customHeight="false" outlineLevel="0" collapsed="false">
      <c r="D13614" s="240" t="n">
        <v>13614</v>
      </c>
    </row>
    <row r="13615" customFormat="false" ht="15.75" hidden="false" customHeight="false" outlineLevel="0" collapsed="false">
      <c r="D13615" s="240" t="n">
        <v>13615</v>
      </c>
    </row>
    <row r="13616" customFormat="false" ht="15.75" hidden="false" customHeight="false" outlineLevel="0" collapsed="false">
      <c r="D13616" s="240" t="n">
        <v>13616</v>
      </c>
    </row>
    <row r="13617" customFormat="false" ht="15.75" hidden="false" customHeight="false" outlineLevel="0" collapsed="false">
      <c r="D13617" s="240" t="n">
        <v>13617</v>
      </c>
    </row>
    <row r="13618" customFormat="false" ht="15.75" hidden="false" customHeight="false" outlineLevel="0" collapsed="false">
      <c r="D13618" s="240" t="n">
        <v>13618</v>
      </c>
    </row>
    <row r="13619" customFormat="false" ht="15.75" hidden="false" customHeight="false" outlineLevel="0" collapsed="false">
      <c r="D13619" s="240" t="n">
        <v>13619</v>
      </c>
    </row>
    <row r="13620" customFormat="false" ht="15.75" hidden="false" customHeight="false" outlineLevel="0" collapsed="false">
      <c r="D13620" s="240" t="n">
        <v>13620</v>
      </c>
    </row>
    <row r="13621" customFormat="false" ht="15.75" hidden="false" customHeight="false" outlineLevel="0" collapsed="false">
      <c r="D13621" s="240" t="n">
        <v>13621</v>
      </c>
    </row>
    <row r="13622" customFormat="false" ht="15.75" hidden="false" customHeight="false" outlineLevel="0" collapsed="false">
      <c r="D13622" s="240" t="n">
        <v>13622</v>
      </c>
    </row>
    <row r="13623" customFormat="false" ht="15.75" hidden="false" customHeight="false" outlineLevel="0" collapsed="false">
      <c r="D13623" s="240" t="n">
        <v>13623</v>
      </c>
    </row>
    <row r="13624" customFormat="false" ht="15.75" hidden="false" customHeight="false" outlineLevel="0" collapsed="false">
      <c r="D13624" s="240" t="n">
        <v>13624</v>
      </c>
    </row>
    <row r="13625" customFormat="false" ht="15.75" hidden="false" customHeight="false" outlineLevel="0" collapsed="false">
      <c r="D13625" s="240" t="n">
        <v>13625</v>
      </c>
    </row>
    <row r="13626" customFormat="false" ht="15.75" hidden="false" customHeight="false" outlineLevel="0" collapsed="false">
      <c r="D13626" s="240" t="n">
        <v>13626</v>
      </c>
    </row>
    <row r="13627" customFormat="false" ht="15.75" hidden="false" customHeight="false" outlineLevel="0" collapsed="false">
      <c r="D13627" s="240" t="n">
        <v>13627</v>
      </c>
    </row>
    <row r="13628" customFormat="false" ht="15.75" hidden="false" customHeight="false" outlineLevel="0" collapsed="false">
      <c r="D13628" s="240" t="n">
        <v>13628</v>
      </c>
    </row>
    <row r="13629" customFormat="false" ht="15.75" hidden="false" customHeight="false" outlineLevel="0" collapsed="false">
      <c r="D13629" s="240" t="n">
        <v>13629</v>
      </c>
    </row>
    <row r="13630" customFormat="false" ht="15.75" hidden="false" customHeight="false" outlineLevel="0" collapsed="false">
      <c r="D13630" s="240" t="n">
        <v>13630</v>
      </c>
    </row>
    <row r="13631" customFormat="false" ht="15.75" hidden="false" customHeight="false" outlineLevel="0" collapsed="false">
      <c r="D13631" s="240" t="n">
        <v>13631</v>
      </c>
    </row>
    <row r="13632" customFormat="false" ht="15.75" hidden="false" customHeight="false" outlineLevel="0" collapsed="false">
      <c r="D13632" s="240" t="n">
        <v>13632</v>
      </c>
    </row>
    <row r="13633" customFormat="false" ht="15.75" hidden="false" customHeight="false" outlineLevel="0" collapsed="false">
      <c r="D13633" s="240" t="n">
        <v>13633</v>
      </c>
    </row>
    <row r="13634" customFormat="false" ht="15.75" hidden="false" customHeight="false" outlineLevel="0" collapsed="false">
      <c r="D13634" s="240" t="n">
        <v>13634</v>
      </c>
    </row>
    <row r="13635" customFormat="false" ht="15.75" hidden="false" customHeight="false" outlineLevel="0" collapsed="false">
      <c r="D13635" s="240" t="n">
        <v>13635</v>
      </c>
    </row>
    <row r="13636" customFormat="false" ht="15.75" hidden="false" customHeight="false" outlineLevel="0" collapsed="false">
      <c r="D13636" s="240" t="n">
        <v>13636</v>
      </c>
    </row>
    <row r="13637" customFormat="false" ht="15.75" hidden="false" customHeight="false" outlineLevel="0" collapsed="false">
      <c r="D13637" s="240" t="n">
        <v>13637</v>
      </c>
    </row>
    <row r="13638" customFormat="false" ht="15.75" hidden="false" customHeight="false" outlineLevel="0" collapsed="false">
      <c r="D13638" s="240" t="n">
        <v>13638</v>
      </c>
    </row>
    <row r="13639" customFormat="false" ht="15.75" hidden="false" customHeight="false" outlineLevel="0" collapsed="false">
      <c r="D13639" s="240" t="n">
        <v>13639</v>
      </c>
    </row>
    <row r="13640" customFormat="false" ht="15.75" hidden="false" customHeight="false" outlineLevel="0" collapsed="false">
      <c r="D13640" s="240" t="n">
        <v>13640</v>
      </c>
    </row>
    <row r="13641" customFormat="false" ht="15.75" hidden="false" customHeight="false" outlineLevel="0" collapsed="false">
      <c r="D13641" s="240" t="n">
        <v>13641</v>
      </c>
    </row>
    <row r="13642" customFormat="false" ht="15.75" hidden="false" customHeight="false" outlineLevel="0" collapsed="false">
      <c r="D13642" s="240" t="n">
        <v>13642</v>
      </c>
    </row>
    <row r="13643" customFormat="false" ht="15.75" hidden="false" customHeight="false" outlineLevel="0" collapsed="false">
      <c r="D13643" s="240" t="n">
        <v>13643</v>
      </c>
    </row>
    <row r="13644" customFormat="false" ht="15.75" hidden="false" customHeight="false" outlineLevel="0" collapsed="false">
      <c r="D13644" s="240" t="n">
        <v>13644</v>
      </c>
    </row>
    <row r="13645" customFormat="false" ht="15.75" hidden="false" customHeight="false" outlineLevel="0" collapsed="false">
      <c r="D13645" s="240" t="n">
        <v>13645</v>
      </c>
    </row>
    <row r="13646" customFormat="false" ht="15.75" hidden="false" customHeight="false" outlineLevel="0" collapsed="false">
      <c r="D13646" s="240" t="n">
        <v>13646</v>
      </c>
    </row>
    <row r="13647" customFormat="false" ht="15.75" hidden="false" customHeight="false" outlineLevel="0" collapsed="false">
      <c r="D13647" s="240" t="n">
        <v>13647</v>
      </c>
    </row>
    <row r="13648" customFormat="false" ht="15.75" hidden="false" customHeight="false" outlineLevel="0" collapsed="false">
      <c r="D13648" s="240" t="n">
        <v>13648</v>
      </c>
    </row>
    <row r="13649" customFormat="false" ht="15.75" hidden="false" customHeight="false" outlineLevel="0" collapsed="false">
      <c r="D13649" s="240" t="n">
        <v>13649</v>
      </c>
    </row>
    <row r="13650" customFormat="false" ht="15.75" hidden="false" customHeight="false" outlineLevel="0" collapsed="false">
      <c r="D13650" s="240" t="n">
        <v>13650</v>
      </c>
    </row>
    <row r="13651" customFormat="false" ht="15.75" hidden="false" customHeight="false" outlineLevel="0" collapsed="false">
      <c r="D13651" s="240" t="n">
        <v>13651</v>
      </c>
    </row>
    <row r="13652" customFormat="false" ht="15.75" hidden="false" customHeight="false" outlineLevel="0" collapsed="false">
      <c r="D13652" s="240" t="n">
        <v>13652</v>
      </c>
    </row>
    <row r="13653" customFormat="false" ht="15.75" hidden="false" customHeight="false" outlineLevel="0" collapsed="false">
      <c r="D13653" s="240" t="n">
        <v>13653</v>
      </c>
    </row>
    <row r="13654" customFormat="false" ht="15.75" hidden="false" customHeight="false" outlineLevel="0" collapsed="false">
      <c r="D13654" s="240" t="n">
        <v>13654</v>
      </c>
    </row>
    <row r="13655" customFormat="false" ht="15.75" hidden="false" customHeight="false" outlineLevel="0" collapsed="false">
      <c r="D13655" s="240" t="n">
        <v>13655</v>
      </c>
    </row>
    <row r="13656" customFormat="false" ht="15.75" hidden="false" customHeight="false" outlineLevel="0" collapsed="false">
      <c r="D13656" s="240" t="n">
        <v>13656</v>
      </c>
    </row>
    <row r="13657" customFormat="false" ht="15.75" hidden="false" customHeight="false" outlineLevel="0" collapsed="false">
      <c r="D13657" s="240" t="n">
        <v>13657</v>
      </c>
    </row>
    <row r="13658" customFormat="false" ht="15.75" hidden="false" customHeight="false" outlineLevel="0" collapsed="false">
      <c r="D13658" s="240" t="n">
        <v>13658</v>
      </c>
    </row>
    <row r="13659" customFormat="false" ht="15.75" hidden="false" customHeight="false" outlineLevel="0" collapsed="false">
      <c r="D13659" s="240" t="n">
        <v>13659</v>
      </c>
    </row>
    <row r="13660" customFormat="false" ht="15.75" hidden="false" customHeight="false" outlineLevel="0" collapsed="false">
      <c r="D13660" s="240" t="n">
        <v>13660</v>
      </c>
    </row>
    <row r="13661" customFormat="false" ht="15.75" hidden="false" customHeight="false" outlineLevel="0" collapsed="false">
      <c r="D13661" s="240" t="n">
        <v>13661</v>
      </c>
    </row>
    <row r="13662" customFormat="false" ht="15.75" hidden="false" customHeight="false" outlineLevel="0" collapsed="false">
      <c r="D13662" s="240" t="n">
        <v>13662</v>
      </c>
    </row>
    <row r="13663" customFormat="false" ht="15.75" hidden="false" customHeight="false" outlineLevel="0" collapsed="false">
      <c r="D13663" s="240" t="n">
        <v>13663</v>
      </c>
    </row>
    <row r="13664" customFormat="false" ht="15.75" hidden="false" customHeight="false" outlineLevel="0" collapsed="false">
      <c r="D13664" s="240" t="n">
        <v>13664</v>
      </c>
    </row>
    <row r="13665" customFormat="false" ht="15.75" hidden="false" customHeight="false" outlineLevel="0" collapsed="false">
      <c r="D13665" s="240" t="n">
        <v>13665</v>
      </c>
    </row>
    <row r="13666" customFormat="false" ht="15.75" hidden="false" customHeight="false" outlineLevel="0" collapsed="false">
      <c r="D13666" s="240" t="n">
        <v>13666</v>
      </c>
    </row>
    <row r="13667" customFormat="false" ht="15.75" hidden="false" customHeight="false" outlineLevel="0" collapsed="false">
      <c r="D13667" s="240" t="n">
        <v>13667</v>
      </c>
    </row>
    <row r="13668" customFormat="false" ht="15.75" hidden="false" customHeight="false" outlineLevel="0" collapsed="false">
      <c r="D13668" s="240" t="n">
        <v>13668</v>
      </c>
    </row>
    <row r="13669" customFormat="false" ht="15.75" hidden="false" customHeight="false" outlineLevel="0" collapsed="false">
      <c r="D13669" s="240" t="n">
        <v>13669</v>
      </c>
    </row>
    <row r="13670" customFormat="false" ht="15.75" hidden="false" customHeight="false" outlineLevel="0" collapsed="false">
      <c r="D13670" s="240" t="n">
        <v>13670</v>
      </c>
    </row>
    <row r="13671" customFormat="false" ht="15.75" hidden="false" customHeight="false" outlineLevel="0" collapsed="false">
      <c r="D13671" s="240" t="n">
        <v>13671</v>
      </c>
    </row>
    <row r="13672" customFormat="false" ht="15.75" hidden="false" customHeight="false" outlineLevel="0" collapsed="false">
      <c r="D13672" s="240" t="n">
        <v>13672</v>
      </c>
    </row>
    <row r="13673" customFormat="false" ht="15.75" hidden="false" customHeight="false" outlineLevel="0" collapsed="false">
      <c r="D13673" s="240" t="n">
        <v>13673</v>
      </c>
    </row>
    <row r="13674" customFormat="false" ht="15.75" hidden="false" customHeight="false" outlineLevel="0" collapsed="false">
      <c r="D13674" s="240" t="n">
        <v>13674</v>
      </c>
    </row>
    <row r="13675" customFormat="false" ht="15.75" hidden="false" customHeight="false" outlineLevel="0" collapsed="false">
      <c r="D13675" s="240" t="n">
        <v>13675</v>
      </c>
    </row>
    <row r="13676" customFormat="false" ht="15.75" hidden="false" customHeight="false" outlineLevel="0" collapsed="false">
      <c r="D13676" s="240" t="n">
        <v>13676</v>
      </c>
    </row>
    <row r="13677" customFormat="false" ht="15.75" hidden="false" customHeight="false" outlineLevel="0" collapsed="false">
      <c r="D13677" s="240" t="n">
        <v>13677</v>
      </c>
    </row>
    <row r="13678" customFormat="false" ht="15.75" hidden="false" customHeight="false" outlineLevel="0" collapsed="false">
      <c r="D13678" s="240" t="n">
        <v>13678</v>
      </c>
    </row>
    <row r="13679" customFormat="false" ht="15.75" hidden="false" customHeight="false" outlineLevel="0" collapsed="false">
      <c r="D13679" s="240" t="n">
        <v>13679</v>
      </c>
    </row>
    <row r="13680" customFormat="false" ht="15.75" hidden="false" customHeight="false" outlineLevel="0" collapsed="false">
      <c r="D13680" s="240" t="n">
        <v>13680</v>
      </c>
    </row>
    <row r="13681" customFormat="false" ht="15.75" hidden="false" customHeight="false" outlineLevel="0" collapsed="false">
      <c r="D13681" s="240" t="n">
        <v>13681</v>
      </c>
    </row>
    <row r="13682" customFormat="false" ht="15.75" hidden="false" customHeight="false" outlineLevel="0" collapsed="false">
      <c r="D13682" s="240" t="n">
        <v>13682</v>
      </c>
    </row>
    <row r="13683" customFormat="false" ht="15.75" hidden="false" customHeight="false" outlineLevel="0" collapsed="false">
      <c r="D13683" s="240" t="n">
        <v>13683</v>
      </c>
    </row>
    <row r="13684" customFormat="false" ht="15.75" hidden="false" customHeight="false" outlineLevel="0" collapsed="false">
      <c r="D13684" s="240" t="n">
        <v>13684</v>
      </c>
    </row>
    <row r="13685" customFormat="false" ht="15.75" hidden="false" customHeight="false" outlineLevel="0" collapsed="false">
      <c r="D13685" s="240" t="n">
        <v>13685</v>
      </c>
    </row>
    <row r="13686" customFormat="false" ht="15.75" hidden="false" customHeight="false" outlineLevel="0" collapsed="false">
      <c r="D13686" s="240" t="n">
        <v>13686</v>
      </c>
    </row>
    <row r="13687" customFormat="false" ht="15.75" hidden="false" customHeight="false" outlineLevel="0" collapsed="false">
      <c r="D13687" s="240" t="n">
        <v>13687</v>
      </c>
    </row>
    <row r="13688" customFormat="false" ht="15.75" hidden="false" customHeight="false" outlineLevel="0" collapsed="false">
      <c r="D13688" s="240" t="n">
        <v>13688</v>
      </c>
    </row>
    <row r="13689" customFormat="false" ht="15.75" hidden="false" customHeight="false" outlineLevel="0" collapsed="false">
      <c r="D13689" s="240" t="n">
        <v>13689</v>
      </c>
    </row>
    <row r="13690" customFormat="false" ht="15.75" hidden="false" customHeight="false" outlineLevel="0" collapsed="false">
      <c r="D13690" s="240" t="n">
        <v>13690</v>
      </c>
    </row>
    <row r="13691" customFormat="false" ht="15.75" hidden="false" customHeight="false" outlineLevel="0" collapsed="false">
      <c r="D13691" s="240" t="n">
        <v>13691</v>
      </c>
    </row>
    <row r="13692" customFormat="false" ht="15.75" hidden="false" customHeight="false" outlineLevel="0" collapsed="false">
      <c r="D13692" s="240" t="n">
        <v>13692</v>
      </c>
    </row>
    <row r="13693" customFormat="false" ht="15.75" hidden="false" customHeight="false" outlineLevel="0" collapsed="false">
      <c r="D13693" s="240" t="n">
        <v>13693</v>
      </c>
    </row>
    <row r="13694" customFormat="false" ht="15.75" hidden="false" customHeight="false" outlineLevel="0" collapsed="false">
      <c r="D13694" s="240" t="n">
        <v>13694</v>
      </c>
    </row>
    <row r="13695" customFormat="false" ht="15.75" hidden="false" customHeight="false" outlineLevel="0" collapsed="false">
      <c r="D13695" s="240" t="n">
        <v>13695</v>
      </c>
    </row>
    <row r="13696" customFormat="false" ht="15.75" hidden="false" customHeight="false" outlineLevel="0" collapsed="false">
      <c r="D13696" s="240" t="n">
        <v>13696</v>
      </c>
    </row>
    <row r="13697" customFormat="false" ht="15.75" hidden="false" customHeight="false" outlineLevel="0" collapsed="false">
      <c r="D13697" s="240" t="n">
        <v>13697</v>
      </c>
    </row>
    <row r="13698" customFormat="false" ht="15.75" hidden="false" customHeight="false" outlineLevel="0" collapsed="false">
      <c r="D13698" s="240" t="n">
        <v>13698</v>
      </c>
    </row>
    <row r="13699" customFormat="false" ht="15.75" hidden="false" customHeight="false" outlineLevel="0" collapsed="false">
      <c r="D13699" s="240" t="n">
        <v>13699</v>
      </c>
    </row>
    <row r="13700" customFormat="false" ht="15.75" hidden="false" customHeight="false" outlineLevel="0" collapsed="false">
      <c r="D13700" s="240" t="n">
        <v>13700</v>
      </c>
    </row>
    <row r="13701" customFormat="false" ht="15.75" hidden="false" customHeight="false" outlineLevel="0" collapsed="false">
      <c r="D13701" s="240" t="n">
        <v>13701</v>
      </c>
    </row>
    <row r="13702" customFormat="false" ht="15.75" hidden="false" customHeight="false" outlineLevel="0" collapsed="false">
      <c r="D13702" s="240" t="n">
        <v>13702</v>
      </c>
    </row>
    <row r="13703" customFormat="false" ht="15.75" hidden="false" customHeight="false" outlineLevel="0" collapsed="false">
      <c r="D13703" s="240" t="n">
        <v>13703</v>
      </c>
    </row>
    <row r="13704" customFormat="false" ht="15.75" hidden="false" customHeight="false" outlineLevel="0" collapsed="false">
      <c r="D13704" s="240" t="n">
        <v>13704</v>
      </c>
    </row>
    <row r="13705" customFormat="false" ht="15.75" hidden="false" customHeight="false" outlineLevel="0" collapsed="false">
      <c r="D13705" s="240" t="n">
        <v>13705</v>
      </c>
    </row>
    <row r="13706" customFormat="false" ht="15.75" hidden="false" customHeight="false" outlineLevel="0" collapsed="false">
      <c r="D13706" s="240" t="n">
        <v>13706</v>
      </c>
    </row>
    <row r="13707" customFormat="false" ht="15.75" hidden="false" customHeight="false" outlineLevel="0" collapsed="false">
      <c r="D13707" s="240" t="n">
        <v>13707</v>
      </c>
    </row>
    <row r="13708" customFormat="false" ht="15.75" hidden="false" customHeight="false" outlineLevel="0" collapsed="false">
      <c r="D13708" s="240" t="n">
        <v>13708</v>
      </c>
    </row>
    <row r="13709" customFormat="false" ht="15.75" hidden="false" customHeight="false" outlineLevel="0" collapsed="false">
      <c r="D13709" s="240" t="n">
        <v>13709</v>
      </c>
    </row>
    <row r="13710" customFormat="false" ht="15.75" hidden="false" customHeight="false" outlineLevel="0" collapsed="false">
      <c r="D13710" s="240" t="n">
        <v>13710</v>
      </c>
    </row>
    <row r="13711" customFormat="false" ht="15.75" hidden="false" customHeight="false" outlineLevel="0" collapsed="false">
      <c r="D13711" s="240" t="n">
        <v>13711</v>
      </c>
    </row>
    <row r="13712" customFormat="false" ht="15.75" hidden="false" customHeight="false" outlineLevel="0" collapsed="false">
      <c r="D13712" s="240" t="n">
        <v>13712</v>
      </c>
    </row>
    <row r="13713" customFormat="false" ht="15.75" hidden="false" customHeight="false" outlineLevel="0" collapsed="false">
      <c r="D13713" s="240" t="n">
        <v>13713</v>
      </c>
    </row>
    <row r="13714" customFormat="false" ht="15.75" hidden="false" customHeight="false" outlineLevel="0" collapsed="false">
      <c r="D13714" s="240" t="n">
        <v>13714</v>
      </c>
    </row>
    <row r="13715" customFormat="false" ht="15.75" hidden="false" customHeight="false" outlineLevel="0" collapsed="false">
      <c r="D13715" s="240" t="n">
        <v>13715</v>
      </c>
    </row>
    <row r="13716" customFormat="false" ht="15.75" hidden="false" customHeight="false" outlineLevel="0" collapsed="false">
      <c r="D13716" s="240" t="n">
        <v>13716</v>
      </c>
    </row>
    <row r="13717" customFormat="false" ht="15.75" hidden="false" customHeight="false" outlineLevel="0" collapsed="false">
      <c r="D13717" s="240" t="n">
        <v>13717</v>
      </c>
    </row>
    <row r="13718" customFormat="false" ht="15.75" hidden="false" customHeight="false" outlineLevel="0" collapsed="false">
      <c r="D13718" s="240" t="n">
        <v>13718</v>
      </c>
    </row>
    <row r="13719" customFormat="false" ht="15.75" hidden="false" customHeight="false" outlineLevel="0" collapsed="false">
      <c r="D13719" s="240" t="n">
        <v>13719</v>
      </c>
    </row>
    <row r="13720" customFormat="false" ht="15.75" hidden="false" customHeight="false" outlineLevel="0" collapsed="false">
      <c r="D13720" s="240" t="n">
        <v>13720</v>
      </c>
    </row>
    <row r="13721" customFormat="false" ht="15.75" hidden="false" customHeight="false" outlineLevel="0" collapsed="false">
      <c r="D13721" s="240" t="n">
        <v>13721</v>
      </c>
    </row>
    <row r="13722" customFormat="false" ht="15.75" hidden="false" customHeight="false" outlineLevel="0" collapsed="false">
      <c r="D13722" s="240" t="n">
        <v>13722</v>
      </c>
    </row>
    <row r="13723" customFormat="false" ht="15.75" hidden="false" customHeight="false" outlineLevel="0" collapsed="false">
      <c r="D13723" s="240" t="n">
        <v>13723</v>
      </c>
    </row>
    <row r="13724" customFormat="false" ht="15.75" hidden="false" customHeight="false" outlineLevel="0" collapsed="false">
      <c r="D13724" s="240" t="n">
        <v>13724</v>
      </c>
    </row>
    <row r="13725" customFormat="false" ht="15.75" hidden="false" customHeight="false" outlineLevel="0" collapsed="false">
      <c r="D13725" s="240" t="n">
        <v>13725</v>
      </c>
    </row>
    <row r="13726" customFormat="false" ht="15.75" hidden="false" customHeight="false" outlineLevel="0" collapsed="false">
      <c r="D13726" s="240" t="n">
        <v>13726</v>
      </c>
    </row>
    <row r="13727" customFormat="false" ht="15.75" hidden="false" customHeight="false" outlineLevel="0" collapsed="false">
      <c r="D13727" s="240" t="n">
        <v>13727</v>
      </c>
    </row>
    <row r="13728" customFormat="false" ht="15.75" hidden="false" customHeight="false" outlineLevel="0" collapsed="false">
      <c r="D13728" s="240" t="n">
        <v>13728</v>
      </c>
    </row>
    <row r="13729" customFormat="false" ht="15.75" hidden="false" customHeight="false" outlineLevel="0" collapsed="false">
      <c r="D13729" s="240" t="n">
        <v>13729</v>
      </c>
    </row>
    <row r="13730" customFormat="false" ht="15.75" hidden="false" customHeight="false" outlineLevel="0" collapsed="false">
      <c r="D13730" s="240" t="n">
        <v>13730</v>
      </c>
    </row>
    <row r="13731" customFormat="false" ht="15.75" hidden="false" customHeight="false" outlineLevel="0" collapsed="false">
      <c r="D13731" s="240" t="n">
        <v>13731</v>
      </c>
    </row>
    <row r="13732" customFormat="false" ht="15.75" hidden="false" customHeight="false" outlineLevel="0" collapsed="false">
      <c r="D13732" s="240" t="n">
        <v>13732</v>
      </c>
    </row>
    <row r="13733" customFormat="false" ht="15.75" hidden="false" customHeight="false" outlineLevel="0" collapsed="false">
      <c r="D13733" s="240" t="n">
        <v>13733</v>
      </c>
    </row>
    <row r="13734" customFormat="false" ht="15.75" hidden="false" customHeight="false" outlineLevel="0" collapsed="false">
      <c r="D13734" s="240" t="n">
        <v>13734</v>
      </c>
    </row>
    <row r="13735" customFormat="false" ht="15.75" hidden="false" customHeight="false" outlineLevel="0" collapsed="false">
      <c r="D13735" s="240" t="n">
        <v>13735</v>
      </c>
    </row>
    <row r="13736" customFormat="false" ht="15.75" hidden="false" customHeight="false" outlineLevel="0" collapsed="false">
      <c r="D13736" s="240" t="n">
        <v>13736</v>
      </c>
    </row>
    <row r="13737" customFormat="false" ht="15.75" hidden="false" customHeight="false" outlineLevel="0" collapsed="false">
      <c r="D13737" s="240" t="n">
        <v>13737</v>
      </c>
    </row>
    <row r="13738" customFormat="false" ht="15.75" hidden="false" customHeight="false" outlineLevel="0" collapsed="false">
      <c r="D13738" s="240" t="n">
        <v>13738</v>
      </c>
    </row>
    <row r="13739" customFormat="false" ht="15.75" hidden="false" customHeight="false" outlineLevel="0" collapsed="false">
      <c r="D13739" s="240" t="n">
        <v>13739</v>
      </c>
    </row>
    <row r="13740" customFormat="false" ht="15.75" hidden="false" customHeight="false" outlineLevel="0" collapsed="false">
      <c r="D13740" s="240" t="n">
        <v>13740</v>
      </c>
    </row>
    <row r="13741" customFormat="false" ht="15.75" hidden="false" customHeight="false" outlineLevel="0" collapsed="false">
      <c r="D13741" s="240" t="n">
        <v>13741</v>
      </c>
    </row>
    <row r="13742" customFormat="false" ht="15.75" hidden="false" customHeight="false" outlineLevel="0" collapsed="false">
      <c r="D13742" s="240" t="n">
        <v>13742</v>
      </c>
    </row>
    <row r="13743" customFormat="false" ht="15.75" hidden="false" customHeight="false" outlineLevel="0" collapsed="false">
      <c r="D13743" s="240" t="n">
        <v>13743</v>
      </c>
    </row>
    <row r="13744" customFormat="false" ht="15.75" hidden="false" customHeight="false" outlineLevel="0" collapsed="false">
      <c r="D13744" s="240" t="n">
        <v>13744</v>
      </c>
    </row>
    <row r="13745" customFormat="false" ht="15.75" hidden="false" customHeight="false" outlineLevel="0" collapsed="false">
      <c r="D13745" s="240" t="n">
        <v>13745</v>
      </c>
    </row>
    <row r="13746" customFormat="false" ht="15.75" hidden="false" customHeight="false" outlineLevel="0" collapsed="false">
      <c r="D13746" s="240" t="n">
        <v>13746</v>
      </c>
    </row>
    <row r="13747" customFormat="false" ht="15.75" hidden="false" customHeight="false" outlineLevel="0" collapsed="false">
      <c r="D13747" s="240" t="n">
        <v>13747</v>
      </c>
    </row>
    <row r="13748" customFormat="false" ht="15.75" hidden="false" customHeight="false" outlineLevel="0" collapsed="false">
      <c r="D13748" s="240" t="n">
        <v>13748</v>
      </c>
    </row>
    <row r="13749" customFormat="false" ht="15.75" hidden="false" customHeight="false" outlineLevel="0" collapsed="false">
      <c r="D13749" s="240" t="n">
        <v>13749</v>
      </c>
    </row>
    <row r="13750" customFormat="false" ht="15.75" hidden="false" customHeight="false" outlineLevel="0" collapsed="false">
      <c r="D13750" s="240" t="n">
        <v>13750</v>
      </c>
    </row>
    <row r="13751" customFormat="false" ht="15.75" hidden="false" customHeight="false" outlineLevel="0" collapsed="false">
      <c r="D13751" s="240" t="n">
        <v>13751</v>
      </c>
    </row>
    <row r="13752" customFormat="false" ht="15.75" hidden="false" customHeight="false" outlineLevel="0" collapsed="false">
      <c r="D13752" s="240" t="n">
        <v>13752</v>
      </c>
    </row>
    <row r="13753" customFormat="false" ht="15.75" hidden="false" customHeight="false" outlineLevel="0" collapsed="false">
      <c r="D13753" s="240" t="n">
        <v>13753</v>
      </c>
    </row>
    <row r="13754" customFormat="false" ht="15.75" hidden="false" customHeight="false" outlineLevel="0" collapsed="false">
      <c r="D13754" s="240" t="n">
        <v>13754</v>
      </c>
    </row>
    <row r="13755" customFormat="false" ht="15.75" hidden="false" customHeight="false" outlineLevel="0" collapsed="false">
      <c r="D13755" s="240" t="n">
        <v>13755</v>
      </c>
    </row>
    <row r="13756" customFormat="false" ht="15.75" hidden="false" customHeight="false" outlineLevel="0" collapsed="false">
      <c r="D13756" s="240" t="n">
        <v>13756</v>
      </c>
    </row>
    <row r="13757" customFormat="false" ht="15.75" hidden="false" customHeight="false" outlineLevel="0" collapsed="false">
      <c r="D13757" s="240" t="n">
        <v>13757</v>
      </c>
    </row>
    <row r="13758" customFormat="false" ht="15.75" hidden="false" customHeight="false" outlineLevel="0" collapsed="false">
      <c r="D13758" s="240" t="n">
        <v>13758</v>
      </c>
    </row>
    <row r="13759" customFormat="false" ht="15.75" hidden="false" customHeight="false" outlineLevel="0" collapsed="false">
      <c r="D13759" s="240" t="n">
        <v>13759</v>
      </c>
    </row>
    <row r="13760" customFormat="false" ht="15.75" hidden="false" customHeight="false" outlineLevel="0" collapsed="false">
      <c r="D13760" s="240" t="n">
        <v>13760</v>
      </c>
    </row>
    <row r="13761" customFormat="false" ht="15.75" hidden="false" customHeight="false" outlineLevel="0" collapsed="false">
      <c r="D13761" s="240" t="n">
        <v>13761</v>
      </c>
    </row>
    <row r="13762" customFormat="false" ht="15.75" hidden="false" customHeight="false" outlineLevel="0" collapsed="false">
      <c r="D13762" s="240" t="n">
        <v>13762</v>
      </c>
    </row>
    <row r="13763" customFormat="false" ht="15.75" hidden="false" customHeight="false" outlineLevel="0" collapsed="false">
      <c r="D13763" s="240" t="n">
        <v>13763</v>
      </c>
    </row>
    <row r="13764" customFormat="false" ht="15.75" hidden="false" customHeight="false" outlineLevel="0" collapsed="false">
      <c r="D13764" s="240" t="n">
        <v>13764</v>
      </c>
    </row>
    <row r="13765" customFormat="false" ht="15.75" hidden="false" customHeight="false" outlineLevel="0" collapsed="false">
      <c r="D13765" s="240" t="n">
        <v>13765</v>
      </c>
    </row>
    <row r="13766" customFormat="false" ht="15.75" hidden="false" customHeight="false" outlineLevel="0" collapsed="false">
      <c r="D13766" s="240" t="n">
        <v>13766</v>
      </c>
    </row>
    <row r="13767" customFormat="false" ht="15.75" hidden="false" customHeight="false" outlineLevel="0" collapsed="false">
      <c r="D13767" s="240" t="n">
        <v>13767</v>
      </c>
    </row>
    <row r="13768" customFormat="false" ht="15.75" hidden="false" customHeight="false" outlineLevel="0" collapsed="false">
      <c r="D13768" s="240" t="n">
        <v>13768</v>
      </c>
    </row>
    <row r="13769" customFormat="false" ht="15.75" hidden="false" customHeight="false" outlineLevel="0" collapsed="false">
      <c r="D13769" s="240" t="n">
        <v>13769</v>
      </c>
    </row>
    <row r="13770" customFormat="false" ht="15.75" hidden="false" customHeight="false" outlineLevel="0" collapsed="false">
      <c r="D13770" s="240" t="n">
        <v>13770</v>
      </c>
    </row>
    <row r="13771" customFormat="false" ht="15.75" hidden="false" customHeight="false" outlineLevel="0" collapsed="false">
      <c r="D13771" s="240" t="n">
        <v>13771</v>
      </c>
    </row>
    <row r="13772" customFormat="false" ht="15.75" hidden="false" customHeight="false" outlineLevel="0" collapsed="false">
      <c r="D13772" s="240" t="n">
        <v>13772</v>
      </c>
    </row>
    <row r="13773" customFormat="false" ht="15.75" hidden="false" customHeight="false" outlineLevel="0" collapsed="false">
      <c r="D13773" s="240" t="n">
        <v>13773</v>
      </c>
    </row>
    <row r="13774" customFormat="false" ht="15.75" hidden="false" customHeight="false" outlineLevel="0" collapsed="false">
      <c r="D13774" s="240" t="n">
        <v>13774</v>
      </c>
    </row>
    <row r="13775" customFormat="false" ht="15.75" hidden="false" customHeight="false" outlineLevel="0" collapsed="false">
      <c r="D13775" s="240" t="n">
        <v>13775</v>
      </c>
    </row>
    <row r="13776" customFormat="false" ht="15.75" hidden="false" customHeight="false" outlineLevel="0" collapsed="false">
      <c r="D13776" s="240" t="n">
        <v>13776</v>
      </c>
    </row>
    <row r="13777" customFormat="false" ht="15.75" hidden="false" customHeight="false" outlineLevel="0" collapsed="false">
      <c r="D13777" s="240" t="n">
        <v>13777</v>
      </c>
    </row>
    <row r="13778" customFormat="false" ht="15.75" hidden="false" customHeight="false" outlineLevel="0" collapsed="false">
      <c r="D13778" s="240" t="n">
        <v>13778</v>
      </c>
    </row>
    <row r="13779" customFormat="false" ht="15.75" hidden="false" customHeight="false" outlineLevel="0" collapsed="false">
      <c r="D13779" s="240" t="n">
        <v>13779</v>
      </c>
    </row>
    <row r="13780" customFormat="false" ht="15.75" hidden="false" customHeight="false" outlineLevel="0" collapsed="false">
      <c r="D13780" s="240" t="n">
        <v>13780</v>
      </c>
    </row>
    <row r="13781" customFormat="false" ht="15.75" hidden="false" customHeight="false" outlineLevel="0" collapsed="false">
      <c r="D13781" s="240" t="n">
        <v>13781</v>
      </c>
    </row>
    <row r="13782" customFormat="false" ht="15.75" hidden="false" customHeight="false" outlineLevel="0" collapsed="false">
      <c r="D13782" s="240" t="n">
        <v>13782</v>
      </c>
    </row>
    <row r="13783" customFormat="false" ht="15.75" hidden="false" customHeight="false" outlineLevel="0" collapsed="false">
      <c r="D13783" s="240" t="n">
        <v>13783</v>
      </c>
    </row>
    <row r="13784" customFormat="false" ht="15.75" hidden="false" customHeight="false" outlineLevel="0" collapsed="false">
      <c r="D13784" s="240" t="n">
        <v>13784</v>
      </c>
    </row>
    <row r="13785" customFormat="false" ht="15.75" hidden="false" customHeight="false" outlineLevel="0" collapsed="false">
      <c r="D13785" s="240" t="n">
        <v>13785</v>
      </c>
    </row>
    <row r="13786" customFormat="false" ht="15.75" hidden="false" customHeight="false" outlineLevel="0" collapsed="false">
      <c r="D13786" s="240" t="n">
        <v>13786</v>
      </c>
    </row>
    <row r="13787" customFormat="false" ht="15.75" hidden="false" customHeight="false" outlineLevel="0" collapsed="false">
      <c r="D13787" s="240" t="n">
        <v>13787</v>
      </c>
    </row>
    <row r="13788" customFormat="false" ht="15.75" hidden="false" customHeight="false" outlineLevel="0" collapsed="false">
      <c r="D13788" s="240" t="n">
        <v>13788</v>
      </c>
    </row>
    <row r="13789" customFormat="false" ht="15.75" hidden="false" customHeight="false" outlineLevel="0" collapsed="false">
      <c r="D13789" s="240" t="n">
        <v>13789</v>
      </c>
    </row>
    <row r="13790" customFormat="false" ht="15.75" hidden="false" customHeight="false" outlineLevel="0" collapsed="false">
      <c r="D13790" s="240" t="n">
        <v>13790</v>
      </c>
    </row>
    <row r="13791" customFormat="false" ht="15.75" hidden="false" customHeight="false" outlineLevel="0" collapsed="false">
      <c r="D13791" s="240" t="n">
        <v>13791</v>
      </c>
    </row>
    <row r="13792" customFormat="false" ht="15.75" hidden="false" customHeight="false" outlineLevel="0" collapsed="false">
      <c r="D13792" s="240" t="n">
        <v>13792</v>
      </c>
    </row>
    <row r="13793" customFormat="false" ht="15.75" hidden="false" customHeight="false" outlineLevel="0" collapsed="false">
      <c r="D13793" s="240" t="n">
        <v>13793</v>
      </c>
    </row>
    <row r="13794" customFormat="false" ht="15.75" hidden="false" customHeight="false" outlineLevel="0" collapsed="false">
      <c r="D13794" s="240" t="n">
        <v>13794</v>
      </c>
    </row>
    <row r="13795" customFormat="false" ht="15.75" hidden="false" customHeight="false" outlineLevel="0" collapsed="false">
      <c r="D13795" s="240" t="n">
        <v>13795</v>
      </c>
    </row>
    <row r="13796" customFormat="false" ht="15.75" hidden="false" customHeight="false" outlineLevel="0" collapsed="false">
      <c r="D13796" s="240" t="n">
        <v>13796</v>
      </c>
    </row>
    <row r="13797" customFormat="false" ht="15.75" hidden="false" customHeight="false" outlineLevel="0" collapsed="false">
      <c r="D13797" s="240" t="n">
        <v>13797</v>
      </c>
    </row>
    <row r="13798" customFormat="false" ht="15.75" hidden="false" customHeight="false" outlineLevel="0" collapsed="false">
      <c r="D13798" s="240" t="n">
        <v>13798</v>
      </c>
    </row>
    <row r="13799" customFormat="false" ht="15.75" hidden="false" customHeight="false" outlineLevel="0" collapsed="false">
      <c r="D13799" s="240" t="n">
        <v>13799</v>
      </c>
    </row>
    <row r="13800" customFormat="false" ht="15.75" hidden="false" customHeight="false" outlineLevel="0" collapsed="false">
      <c r="D13800" s="240" t="n">
        <v>13800</v>
      </c>
    </row>
    <row r="13801" customFormat="false" ht="15.75" hidden="false" customHeight="false" outlineLevel="0" collapsed="false">
      <c r="D13801" s="240" t="n">
        <v>13801</v>
      </c>
    </row>
    <row r="13802" customFormat="false" ht="15.75" hidden="false" customHeight="false" outlineLevel="0" collapsed="false">
      <c r="D13802" s="240" t="n">
        <v>13802</v>
      </c>
    </row>
    <row r="13803" customFormat="false" ht="15.75" hidden="false" customHeight="false" outlineLevel="0" collapsed="false">
      <c r="D13803" s="240" t="n">
        <v>13803</v>
      </c>
    </row>
    <row r="13804" customFormat="false" ht="15.75" hidden="false" customHeight="false" outlineLevel="0" collapsed="false">
      <c r="D13804" s="240" t="n">
        <v>13804</v>
      </c>
    </row>
    <row r="13805" customFormat="false" ht="15.75" hidden="false" customHeight="false" outlineLevel="0" collapsed="false">
      <c r="D13805" s="240" t="n">
        <v>13805</v>
      </c>
    </row>
    <row r="13806" customFormat="false" ht="15.75" hidden="false" customHeight="false" outlineLevel="0" collapsed="false">
      <c r="D13806" s="240" t="n">
        <v>13806</v>
      </c>
    </row>
    <row r="13807" customFormat="false" ht="15.75" hidden="false" customHeight="false" outlineLevel="0" collapsed="false">
      <c r="D13807" s="240" t="n">
        <v>13807</v>
      </c>
    </row>
    <row r="13808" customFormat="false" ht="15.75" hidden="false" customHeight="false" outlineLevel="0" collapsed="false">
      <c r="D13808" s="240" t="n">
        <v>13808</v>
      </c>
    </row>
    <row r="13809" customFormat="false" ht="15.75" hidden="false" customHeight="false" outlineLevel="0" collapsed="false">
      <c r="D13809" s="240" t="n">
        <v>13809</v>
      </c>
    </row>
    <row r="13810" customFormat="false" ht="15.75" hidden="false" customHeight="false" outlineLevel="0" collapsed="false">
      <c r="D13810" s="240" t="n">
        <v>13810</v>
      </c>
    </row>
    <row r="13811" customFormat="false" ht="15.75" hidden="false" customHeight="false" outlineLevel="0" collapsed="false">
      <c r="D13811" s="240" t="n">
        <v>13811</v>
      </c>
    </row>
    <row r="13812" customFormat="false" ht="15.75" hidden="false" customHeight="false" outlineLevel="0" collapsed="false">
      <c r="D13812" s="240" t="n">
        <v>13812</v>
      </c>
    </row>
    <row r="13813" customFormat="false" ht="15.75" hidden="false" customHeight="false" outlineLevel="0" collapsed="false">
      <c r="D13813" s="240" t="n">
        <v>13813</v>
      </c>
    </row>
    <row r="13814" customFormat="false" ht="15.75" hidden="false" customHeight="false" outlineLevel="0" collapsed="false">
      <c r="D13814" s="240" t="n">
        <v>13814</v>
      </c>
    </row>
    <row r="13815" customFormat="false" ht="15.75" hidden="false" customHeight="false" outlineLevel="0" collapsed="false">
      <c r="D13815" s="240" t="n">
        <v>13815</v>
      </c>
    </row>
    <row r="13816" customFormat="false" ht="15.75" hidden="false" customHeight="false" outlineLevel="0" collapsed="false">
      <c r="D13816" s="240" t="n">
        <v>13816</v>
      </c>
    </row>
    <row r="13817" customFormat="false" ht="15.75" hidden="false" customHeight="false" outlineLevel="0" collapsed="false">
      <c r="D13817" s="240" t="n">
        <v>13817</v>
      </c>
    </row>
    <row r="13818" customFormat="false" ht="15.75" hidden="false" customHeight="false" outlineLevel="0" collapsed="false">
      <c r="D13818" s="240" t="n">
        <v>13818</v>
      </c>
    </row>
    <row r="13819" customFormat="false" ht="15.75" hidden="false" customHeight="false" outlineLevel="0" collapsed="false">
      <c r="D13819" s="240" t="n">
        <v>13819</v>
      </c>
    </row>
    <row r="13820" customFormat="false" ht="15.75" hidden="false" customHeight="false" outlineLevel="0" collapsed="false">
      <c r="D13820" s="240" t="n">
        <v>13820</v>
      </c>
    </row>
    <row r="13821" customFormat="false" ht="15.75" hidden="false" customHeight="false" outlineLevel="0" collapsed="false">
      <c r="D13821" s="240" t="n">
        <v>13821</v>
      </c>
    </row>
    <row r="13822" customFormat="false" ht="15.75" hidden="false" customHeight="false" outlineLevel="0" collapsed="false">
      <c r="D13822" s="240" t="n">
        <v>13822</v>
      </c>
    </row>
    <row r="13823" customFormat="false" ht="15.75" hidden="false" customHeight="false" outlineLevel="0" collapsed="false">
      <c r="D13823" s="240" t="n">
        <v>13823</v>
      </c>
    </row>
    <row r="13824" customFormat="false" ht="15.75" hidden="false" customHeight="false" outlineLevel="0" collapsed="false">
      <c r="D13824" s="240" t="n">
        <v>13824</v>
      </c>
    </row>
    <row r="13825" customFormat="false" ht="15.75" hidden="false" customHeight="false" outlineLevel="0" collapsed="false">
      <c r="D13825" s="240" t="n">
        <v>13825</v>
      </c>
    </row>
    <row r="13826" customFormat="false" ht="15.75" hidden="false" customHeight="false" outlineLevel="0" collapsed="false">
      <c r="D13826" s="240" t="n">
        <v>13826</v>
      </c>
    </row>
    <row r="13827" customFormat="false" ht="15.75" hidden="false" customHeight="false" outlineLevel="0" collapsed="false">
      <c r="D13827" s="240" t="n">
        <v>13827</v>
      </c>
    </row>
    <row r="13828" customFormat="false" ht="15.75" hidden="false" customHeight="false" outlineLevel="0" collapsed="false">
      <c r="D13828" s="240" t="n">
        <v>13828</v>
      </c>
    </row>
    <row r="13829" customFormat="false" ht="15.75" hidden="false" customHeight="false" outlineLevel="0" collapsed="false">
      <c r="D13829" s="240" t="n">
        <v>13829</v>
      </c>
    </row>
    <row r="13830" customFormat="false" ht="15.75" hidden="false" customHeight="false" outlineLevel="0" collapsed="false">
      <c r="D13830" s="240" t="n">
        <v>13830</v>
      </c>
    </row>
    <row r="13831" customFormat="false" ht="15.75" hidden="false" customHeight="false" outlineLevel="0" collapsed="false">
      <c r="D13831" s="240" t="n">
        <v>13831</v>
      </c>
    </row>
    <row r="13832" customFormat="false" ht="15.75" hidden="false" customHeight="false" outlineLevel="0" collapsed="false">
      <c r="D13832" s="240" t="n">
        <v>13832</v>
      </c>
    </row>
    <row r="13833" customFormat="false" ht="15.75" hidden="false" customHeight="false" outlineLevel="0" collapsed="false">
      <c r="D13833" s="240" t="n">
        <v>13833</v>
      </c>
    </row>
    <row r="13834" customFormat="false" ht="15.75" hidden="false" customHeight="false" outlineLevel="0" collapsed="false">
      <c r="D13834" s="240" t="n">
        <v>13834</v>
      </c>
    </row>
    <row r="13835" customFormat="false" ht="15.75" hidden="false" customHeight="false" outlineLevel="0" collapsed="false">
      <c r="D13835" s="240" t="n">
        <v>13835</v>
      </c>
    </row>
    <row r="13836" customFormat="false" ht="15.75" hidden="false" customHeight="false" outlineLevel="0" collapsed="false">
      <c r="D13836" s="240" t="n">
        <v>13836</v>
      </c>
    </row>
    <row r="13837" customFormat="false" ht="15.75" hidden="false" customHeight="false" outlineLevel="0" collapsed="false">
      <c r="D13837" s="240" t="n">
        <v>13837</v>
      </c>
    </row>
    <row r="13838" customFormat="false" ht="15.75" hidden="false" customHeight="false" outlineLevel="0" collapsed="false">
      <c r="D13838" s="240" t="n">
        <v>13838</v>
      </c>
    </row>
    <row r="13839" customFormat="false" ht="15.75" hidden="false" customHeight="false" outlineLevel="0" collapsed="false">
      <c r="D13839" s="240" t="n">
        <v>13839</v>
      </c>
    </row>
    <row r="13840" customFormat="false" ht="15.75" hidden="false" customHeight="false" outlineLevel="0" collapsed="false">
      <c r="D13840" s="240" t="n">
        <v>13840</v>
      </c>
    </row>
    <row r="13841" customFormat="false" ht="15.75" hidden="false" customHeight="false" outlineLevel="0" collapsed="false">
      <c r="D13841" s="240" t="n">
        <v>13841</v>
      </c>
    </row>
    <row r="13842" customFormat="false" ht="15.75" hidden="false" customHeight="false" outlineLevel="0" collapsed="false">
      <c r="D13842" s="240" t="n">
        <v>13842</v>
      </c>
    </row>
    <row r="13843" customFormat="false" ht="15.75" hidden="false" customHeight="false" outlineLevel="0" collapsed="false">
      <c r="D13843" s="240" t="n">
        <v>13843</v>
      </c>
    </row>
    <row r="13844" customFormat="false" ht="15.75" hidden="false" customHeight="false" outlineLevel="0" collapsed="false">
      <c r="D13844" s="240" t="n">
        <v>13844</v>
      </c>
    </row>
    <row r="13845" customFormat="false" ht="15.75" hidden="false" customHeight="false" outlineLevel="0" collapsed="false">
      <c r="D13845" s="240" t="n">
        <v>13845</v>
      </c>
    </row>
    <row r="13846" customFormat="false" ht="15.75" hidden="false" customHeight="false" outlineLevel="0" collapsed="false">
      <c r="D13846" s="240" t="n">
        <v>13846</v>
      </c>
    </row>
    <row r="13847" customFormat="false" ht="15.75" hidden="false" customHeight="false" outlineLevel="0" collapsed="false">
      <c r="D13847" s="240" t="n">
        <v>13847</v>
      </c>
    </row>
    <row r="13848" customFormat="false" ht="15.75" hidden="false" customHeight="false" outlineLevel="0" collapsed="false">
      <c r="D13848" s="240" t="n">
        <v>13848</v>
      </c>
    </row>
    <row r="13849" customFormat="false" ht="15.75" hidden="false" customHeight="false" outlineLevel="0" collapsed="false">
      <c r="D13849" s="240" t="n">
        <v>13849</v>
      </c>
    </row>
    <row r="13850" customFormat="false" ht="15.75" hidden="false" customHeight="false" outlineLevel="0" collapsed="false">
      <c r="D13850" s="240" t="n">
        <v>13850</v>
      </c>
    </row>
    <row r="13851" customFormat="false" ht="15.75" hidden="false" customHeight="false" outlineLevel="0" collapsed="false">
      <c r="D13851" s="240" t="n">
        <v>13851</v>
      </c>
    </row>
    <row r="13852" customFormat="false" ht="15.75" hidden="false" customHeight="false" outlineLevel="0" collapsed="false">
      <c r="D13852" s="240" t="n">
        <v>13852</v>
      </c>
    </row>
    <row r="13853" customFormat="false" ht="15.75" hidden="false" customHeight="false" outlineLevel="0" collapsed="false">
      <c r="D13853" s="240" t="n">
        <v>13853</v>
      </c>
    </row>
    <row r="13854" customFormat="false" ht="15.75" hidden="false" customHeight="false" outlineLevel="0" collapsed="false">
      <c r="D13854" s="240" t="n">
        <v>13854</v>
      </c>
    </row>
    <row r="13855" customFormat="false" ht="15.75" hidden="false" customHeight="false" outlineLevel="0" collapsed="false">
      <c r="D13855" s="240" t="n">
        <v>13855</v>
      </c>
    </row>
    <row r="13856" customFormat="false" ht="15.75" hidden="false" customHeight="false" outlineLevel="0" collapsed="false">
      <c r="D13856" s="240" t="n">
        <v>13856</v>
      </c>
    </row>
    <row r="13857" customFormat="false" ht="15.75" hidden="false" customHeight="false" outlineLevel="0" collapsed="false">
      <c r="D13857" s="240" t="n">
        <v>13857</v>
      </c>
    </row>
    <row r="13858" customFormat="false" ht="15.75" hidden="false" customHeight="false" outlineLevel="0" collapsed="false">
      <c r="D13858" s="240" t="n">
        <v>13858</v>
      </c>
    </row>
    <row r="13859" customFormat="false" ht="15.75" hidden="false" customHeight="false" outlineLevel="0" collapsed="false">
      <c r="D13859" s="240" t="n">
        <v>13859</v>
      </c>
    </row>
    <row r="13860" customFormat="false" ht="15.75" hidden="false" customHeight="false" outlineLevel="0" collapsed="false">
      <c r="D13860" s="240" t="n">
        <v>13860</v>
      </c>
    </row>
    <row r="13861" customFormat="false" ht="15.75" hidden="false" customHeight="false" outlineLevel="0" collapsed="false">
      <c r="D13861" s="240" t="n">
        <v>13861</v>
      </c>
    </row>
    <row r="13862" customFormat="false" ht="15.75" hidden="false" customHeight="false" outlineLevel="0" collapsed="false">
      <c r="D13862" s="240" t="n">
        <v>13862</v>
      </c>
    </row>
    <row r="13863" customFormat="false" ht="15.75" hidden="false" customHeight="false" outlineLevel="0" collapsed="false">
      <c r="D13863" s="240" t="n">
        <v>13863</v>
      </c>
    </row>
    <row r="13864" customFormat="false" ht="15.75" hidden="false" customHeight="false" outlineLevel="0" collapsed="false">
      <c r="D13864" s="240" t="n">
        <v>13864</v>
      </c>
    </row>
    <row r="13865" customFormat="false" ht="15.75" hidden="false" customHeight="false" outlineLevel="0" collapsed="false">
      <c r="D13865" s="240" t="n">
        <v>13865</v>
      </c>
    </row>
    <row r="13866" customFormat="false" ht="15.75" hidden="false" customHeight="false" outlineLevel="0" collapsed="false">
      <c r="D13866" s="240" t="n">
        <v>13866</v>
      </c>
    </row>
    <row r="13867" customFormat="false" ht="15.75" hidden="false" customHeight="false" outlineLevel="0" collapsed="false">
      <c r="D13867" s="240" t="n">
        <v>13867</v>
      </c>
    </row>
    <row r="13868" customFormat="false" ht="15.75" hidden="false" customHeight="false" outlineLevel="0" collapsed="false">
      <c r="D13868" s="240" t="n">
        <v>13868</v>
      </c>
    </row>
    <row r="13869" customFormat="false" ht="15.75" hidden="false" customHeight="false" outlineLevel="0" collapsed="false">
      <c r="D13869" s="240" t="n">
        <v>13869</v>
      </c>
    </row>
    <row r="13870" customFormat="false" ht="15.75" hidden="false" customHeight="false" outlineLevel="0" collapsed="false">
      <c r="D13870" s="240" t="n">
        <v>13870</v>
      </c>
    </row>
    <row r="13871" customFormat="false" ht="15.75" hidden="false" customHeight="false" outlineLevel="0" collapsed="false">
      <c r="D13871" s="240" t="n">
        <v>13871</v>
      </c>
    </row>
    <row r="13872" customFormat="false" ht="15.75" hidden="false" customHeight="false" outlineLevel="0" collapsed="false">
      <c r="D13872" s="240" t="n">
        <v>13872</v>
      </c>
    </row>
    <row r="13873" customFormat="false" ht="15.75" hidden="false" customHeight="false" outlineLevel="0" collapsed="false">
      <c r="D13873" s="240" t="n">
        <v>13873</v>
      </c>
    </row>
    <row r="13874" customFormat="false" ht="15.75" hidden="false" customHeight="false" outlineLevel="0" collapsed="false">
      <c r="D13874" s="240" t="n">
        <v>13874</v>
      </c>
    </row>
    <row r="13875" customFormat="false" ht="15.75" hidden="false" customHeight="false" outlineLevel="0" collapsed="false">
      <c r="D13875" s="240" t="n">
        <v>13875</v>
      </c>
    </row>
    <row r="13876" customFormat="false" ht="15.75" hidden="false" customHeight="false" outlineLevel="0" collapsed="false">
      <c r="D13876" s="240" t="n">
        <v>13876</v>
      </c>
    </row>
    <row r="13877" customFormat="false" ht="15.75" hidden="false" customHeight="false" outlineLevel="0" collapsed="false">
      <c r="D13877" s="240" t="n">
        <v>13877</v>
      </c>
    </row>
    <row r="13878" customFormat="false" ht="15.75" hidden="false" customHeight="false" outlineLevel="0" collapsed="false">
      <c r="D13878" s="240" t="n">
        <v>13878</v>
      </c>
    </row>
    <row r="13879" customFormat="false" ht="15.75" hidden="false" customHeight="false" outlineLevel="0" collapsed="false">
      <c r="D13879" s="240" t="n">
        <v>13879</v>
      </c>
    </row>
    <row r="13880" customFormat="false" ht="15.75" hidden="false" customHeight="false" outlineLevel="0" collapsed="false">
      <c r="D13880" s="240" t="n">
        <v>13880</v>
      </c>
    </row>
    <row r="13881" customFormat="false" ht="15.75" hidden="false" customHeight="false" outlineLevel="0" collapsed="false">
      <c r="D13881" s="240" t="n">
        <v>13881</v>
      </c>
    </row>
    <row r="13882" customFormat="false" ht="15.75" hidden="false" customHeight="false" outlineLevel="0" collapsed="false">
      <c r="D13882" s="240" t="n">
        <v>13882</v>
      </c>
    </row>
    <row r="13883" customFormat="false" ht="15.75" hidden="false" customHeight="false" outlineLevel="0" collapsed="false">
      <c r="D13883" s="240" t="n">
        <v>13883</v>
      </c>
    </row>
    <row r="13884" customFormat="false" ht="15.75" hidden="false" customHeight="false" outlineLevel="0" collapsed="false">
      <c r="D13884" s="240" t="n">
        <v>13884</v>
      </c>
    </row>
    <row r="13885" customFormat="false" ht="15.75" hidden="false" customHeight="false" outlineLevel="0" collapsed="false">
      <c r="D13885" s="240" t="n">
        <v>13885</v>
      </c>
    </row>
    <row r="13886" customFormat="false" ht="15.75" hidden="false" customHeight="false" outlineLevel="0" collapsed="false">
      <c r="D13886" s="240" t="n">
        <v>13886</v>
      </c>
    </row>
    <row r="13887" customFormat="false" ht="15.75" hidden="false" customHeight="false" outlineLevel="0" collapsed="false">
      <c r="D13887" s="240" t="n">
        <v>13887</v>
      </c>
    </row>
    <row r="13888" customFormat="false" ht="15.75" hidden="false" customHeight="false" outlineLevel="0" collapsed="false">
      <c r="D13888" s="240" t="n">
        <v>13888</v>
      </c>
    </row>
    <row r="13889" customFormat="false" ht="15.75" hidden="false" customHeight="false" outlineLevel="0" collapsed="false">
      <c r="D13889" s="240" t="n">
        <v>13889</v>
      </c>
    </row>
    <row r="13890" customFormat="false" ht="15.75" hidden="false" customHeight="false" outlineLevel="0" collapsed="false">
      <c r="D13890" s="240" t="n">
        <v>13890</v>
      </c>
    </row>
    <row r="13891" customFormat="false" ht="15.75" hidden="false" customHeight="false" outlineLevel="0" collapsed="false">
      <c r="D13891" s="240" t="n">
        <v>13891</v>
      </c>
    </row>
    <row r="13892" customFormat="false" ht="15.75" hidden="false" customHeight="false" outlineLevel="0" collapsed="false">
      <c r="D13892" s="240" t="n">
        <v>13892</v>
      </c>
    </row>
    <row r="13893" customFormat="false" ht="15.75" hidden="false" customHeight="false" outlineLevel="0" collapsed="false">
      <c r="D13893" s="240" t="n">
        <v>13893</v>
      </c>
    </row>
    <row r="13894" customFormat="false" ht="15.75" hidden="false" customHeight="false" outlineLevel="0" collapsed="false">
      <c r="D13894" s="240" t="n">
        <v>13894</v>
      </c>
    </row>
    <row r="13895" customFormat="false" ht="15.75" hidden="false" customHeight="false" outlineLevel="0" collapsed="false">
      <c r="D13895" s="240" t="n">
        <v>13895</v>
      </c>
    </row>
    <row r="13896" customFormat="false" ht="15.75" hidden="false" customHeight="false" outlineLevel="0" collapsed="false">
      <c r="D13896" s="240" t="n">
        <v>13896</v>
      </c>
    </row>
    <row r="13897" customFormat="false" ht="15.75" hidden="false" customHeight="false" outlineLevel="0" collapsed="false">
      <c r="D13897" s="240" t="n">
        <v>13897</v>
      </c>
    </row>
    <row r="13898" customFormat="false" ht="15.75" hidden="false" customHeight="false" outlineLevel="0" collapsed="false">
      <c r="D13898" s="240" t="n">
        <v>13898</v>
      </c>
    </row>
    <row r="13899" customFormat="false" ht="15.75" hidden="false" customHeight="false" outlineLevel="0" collapsed="false">
      <c r="D13899" s="240" t="n">
        <v>13899</v>
      </c>
    </row>
    <row r="13900" customFormat="false" ht="15.75" hidden="false" customHeight="false" outlineLevel="0" collapsed="false">
      <c r="D13900" s="240" t="n">
        <v>13900</v>
      </c>
    </row>
    <row r="13901" customFormat="false" ht="15.75" hidden="false" customHeight="false" outlineLevel="0" collapsed="false">
      <c r="D13901" s="240" t="n">
        <v>13901</v>
      </c>
    </row>
    <row r="13902" customFormat="false" ht="15.75" hidden="false" customHeight="false" outlineLevel="0" collapsed="false">
      <c r="D13902" s="240" t="n">
        <v>13902</v>
      </c>
    </row>
    <row r="13903" customFormat="false" ht="15.75" hidden="false" customHeight="false" outlineLevel="0" collapsed="false">
      <c r="D13903" s="240" t="n">
        <v>13903</v>
      </c>
    </row>
    <row r="13904" customFormat="false" ht="15.75" hidden="false" customHeight="false" outlineLevel="0" collapsed="false">
      <c r="D13904" s="240" t="n">
        <v>13904</v>
      </c>
    </row>
    <row r="13905" customFormat="false" ht="15.75" hidden="false" customHeight="false" outlineLevel="0" collapsed="false">
      <c r="D13905" s="240" t="n">
        <v>13905</v>
      </c>
    </row>
    <row r="13906" customFormat="false" ht="15.75" hidden="false" customHeight="false" outlineLevel="0" collapsed="false">
      <c r="D13906" s="240" t="n">
        <v>13906</v>
      </c>
    </row>
    <row r="13907" customFormat="false" ht="15.75" hidden="false" customHeight="false" outlineLevel="0" collapsed="false">
      <c r="D13907" s="240" t="n">
        <v>13907</v>
      </c>
    </row>
    <row r="13908" customFormat="false" ht="15.75" hidden="false" customHeight="false" outlineLevel="0" collapsed="false">
      <c r="D13908" s="240" t="n">
        <v>13908</v>
      </c>
    </row>
    <row r="13909" customFormat="false" ht="15.75" hidden="false" customHeight="false" outlineLevel="0" collapsed="false">
      <c r="D13909" s="240" t="n">
        <v>13909</v>
      </c>
    </row>
    <row r="13910" customFormat="false" ht="15.75" hidden="false" customHeight="false" outlineLevel="0" collapsed="false">
      <c r="D13910" s="240" t="n">
        <v>13910</v>
      </c>
    </row>
    <row r="13911" customFormat="false" ht="15.75" hidden="false" customHeight="false" outlineLevel="0" collapsed="false">
      <c r="D13911" s="240" t="n">
        <v>13911</v>
      </c>
    </row>
    <row r="13912" customFormat="false" ht="15.75" hidden="false" customHeight="false" outlineLevel="0" collapsed="false">
      <c r="D13912" s="240" t="n">
        <v>13912</v>
      </c>
    </row>
    <row r="13913" customFormat="false" ht="15.75" hidden="false" customHeight="false" outlineLevel="0" collapsed="false">
      <c r="D13913" s="240" t="n">
        <v>13913</v>
      </c>
    </row>
    <row r="13914" customFormat="false" ht="15.75" hidden="false" customHeight="false" outlineLevel="0" collapsed="false">
      <c r="D13914" s="240" t="n">
        <v>13914</v>
      </c>
    </row>
    <row r="13915" customFormat="false" ht="15.75" hidden="false" customHeight="false" outlineLevel="0" collapsed="false">
      <c r="D13915" s="240" t="n">
        <v>13915</v>
      </c>
    </row>
    <row r="13916" customFormat="false" ht="15.75" hidden="false" customHeight="false" outlineLevel="0" collapsed="false">
      <c r="D13916" s="240" t="n">
        <v>13916</v>
      </c>
    </row>
    <row r="13917" customFormat="false" ht="15.75" hidden="false" customHeight="false" outlineLevel="0" collapsed="false">
      <c r="D13917" s="240" t="n">
        <v>13917</v>
      </c>
    </row>
    <row r="13918" customFormat="false" ht="15.75" hidden="false" customHeight="false" outlineLevel="0" collapsed="false">
      <c r="D13918" s="240" t="n">
        <v>13918</v>
      </c>
    </row>
    <row r="13919" customFormat="false" ht="15.75" hidden="false" customHeight="false" outlineLevel="0" collapsed="false">
      <c r="D13919" s="240" t="n">
        <v>13919</v>
      </c>
    </row>
    <row r="13920" customFormat="false" ht="15.75" hidden="false" customHeight="false" outlineLevel="0" collapsed="false">
      <c r="D13920" s="240" t="n">
        <v>13920</v>
      </c>
    </row>
    <row r="13921" customFormat="false" ht="15.75" hidden="false" customHeight="false" outlineLevel="0" collapsed="false">
      <c r="D13921" s="240" t="n">
        <v>13921</v>
      </c>
    </row>
    <row r="13922" customFormat="false" ht="15.75" hidden="false" customHeight="false" outlineLevel="0" collapsed="false">
      <c r="D13922" s="240" t="n">
        <v>13922</v>
      </c>
    </row>
    <row r="13923" customFormat="false" ht="15.75" hidden="false" customHeight="false" outlineLevel="0" collapsed="false">
      <c r="D13923" s="240" t="n">
        <v>13923</v>
      </c>
    </row>
    <row r="13924" customFormat="false" ht="15.75" hidden="false" customHeight="false" outlineLevel="0" collapsed="false">
      <c r="D13924" s="240" t="n">
        <v>13924</v>
      </c>
    </row>
    <row r="13925" customFormat="false" ht="15.75" hidden="false" customHeight="false" outlineLevel="0" collapsed="false">
      <c r="D13925" s="240" t="n">
        <v>13925</v>
      </c>
    </row>
    <row r="13926" customFormat="false" ht="15.75" hidden="false" customHeight="false" outlineLevel="0" collapsed="false">
      <c r="D13926" s="240" t="n">
        <v>13926</v>
      </c>
    </row>
    <row r="13927" customFormat="false" ht="15.75" hidden="false" customHeight="false" outlineLevel="0" collapsed="false">
      <c r="D13927" s="240" t="n">
        <v>13927</v>
      </c>
    </row>
    <row r="13928" customFormat="false" ht="15.75" hidden="false" customHeight="false" outlineLevel="0" collapsed="false">
      <c r="D13928" s="240" t="n">
        <v>13928</v>
      </c>
    </row>
    <row r="13929" customFormat="false" ht="15.75" hidden="false" customHeight="false" outlineLevel="0" collapsed="false">
      <c r="D13929" s="240" t="n">
        <v>13929</v>
      </c>
    </row>
    <row r="13930" customFormat="false" ht="15.75" hidden="false" customHeight="false" outlineLevel="0" collapsed="false">
      <c r="D13930" s="240" t="n">
        <v>13930</v>
      </c>
    </row>
    <row r="13931" customFormat="false" ht="15.75" hidden="false" customHeight="false" outlineLevel="0" collapsed="false">
      <c r="D13931" s="240" t="n">
        <v>13931</v>
      </c>
    </row>
    <row r="13932" customFormat="false" ht="15.75" hidden="false" customHeight="false" outlineLevel="0" collapsed="false">
      <c r="D13932" s="240" t="n">
        <v>13932</v>
      </c>
    </row>
    <row r="13933" customFormat="false" ht="15.75" hidden="false" customHeight="false" outlineLevel="0" collapsed="false">
      <c r="D13933" s="240" t="n">
        <v>13933</v>
      </c>
    </row>
    <row r="13934" customFormat="false" ht="15.75" hidden="false" customHeight="false" outlineLevel="0" collapsed="false">
      <c r="D13934" s="240" t="n">
        <v>13934</v>
      </c>
    </row>
    <row r="13935" customFormat="false" ht="15.75" hidden="false" customHeight="false" outlineLevel="0" collapsed="false">
      <c r="D13935" s="240" t="n">
        <v>13935</v>
      </c>
    </row>
    <row r="13936" customFormat="false" ht="15.75" hidden="false" customHeight="false" outlineLevel="0" collapsed="false">
      <c r="D13936" s="240" t="n">
        <v>13936</v>
      </c>
    </row>
    <row r="13937" customFormat="false" ht="15.75" hidden="false" customHeight="false" outlineLevel="0" collapsed="false">
      <c r="D13937" s="240" t="n">
        <v>13937</v>
      </c>
    </row>
    <row r="13938" customFormat="false" ht="15.75" hidden="false" customHeight="false" outlineLevel="0" collapsed="false">
      <c r="D13938" s="240" t="n">
        <v>13938</v>
      </c>
    </row>
    <row r="13939" customFormat="false" ht="15.75" hidden="false" customHeight="false" outlineLevel="0" collapsed="false">
      <c r="D13939" s="240" t="n">
        <v>13939</v>
      </c>
    </row>
    <row r="13940" customFormat="false" ht="15.75" hidden="false" customHeight="false" outlineLevel="0" collapsed="false">
      <c r="D13940" s="240" t="n">
        <v>13940</v>
      </c>
    </row>
    <row r="13941" customFormat="false" ht="15.75" hidden="false" customHeight="false" outlineLevel="0" collapsed="false">
      <c r="D13941" s="240" t="n">
        <v>13941</v>
      </c>
    </row>
    <row r="13942" customFormat="false" ht="15.75" hidden="false" customHeight="false" outlineLevel="0" collapsed="false">
      <c r="D13942" s="240" t="n">
        <v>13942</v>
      </c>
    </row>
    <row r="13943" customFormat="false" ht="15.75" hidden="false" customHeight="false" outlineLevel="0" collapsed="false">
      <c r="D13943" s="240" t="n">
        <v>13943</v>
      </c>
    </row>
    <row r="13944" customFormat="false" ht="15.75" hidden="false" customHeight="false" outlineLevel="0" collapsed="false">
      <c r="D13944" s="240" t="n">
        <v>13944</v>
      </c>
    </row>
    <row r="13945" customFormat="false" ht="15.75" hidden="false" customHeight="false" outlineLevel="0" collapsed="false">
      <c r="D13945" s="240" t="n">
        <v>13945</v>
      </c>
    </row>
    <row r="13946" customFormat="false" ht="15.75" hidden="false" customHeight="false" outlineLevel="0" collapsed="false">
      <c r="D13946" s="240" t="n">
        <v>13946</v>
      </c>
    </row>
    <row r="13947" customFormat="false" ht="15.75" hidden="false" customHeight="false" outlineLevel="0" collapsed="false">
      <c r="D13947" s="240" t="n">
        <v>13947</v>
      </c>
    </row>
    <row r="13948" customFormat="false" ht="15.75" hidden="false" customHeight="false" outlineLevel="0" collapsed="false">
      <c r="D13948" s="240" t="n">
        <v>13948</v>
      </c>
    </row>
    <row r="13949" customFormat="false" ht="15.75" hidden="false" customHeight="false" outlineLevel="0" collapsed="false">
      <c r="D13949" s="240" t="n">
        <v>13949</v>
      </c>
    </row>
    <row r="13950" customFormat="false" ht="15.75" hidden="false" customHeight="false" outlineLevel="0" collapsed="false">
      <c r="D13950" s="240" t="n">
        <v>13950</v>
      </c>
    </row>
    <row r="13951" customFormat="false" ht="15.75" hidden="false" customHeight="false" outlineLevel="0" collapsed="false">
      <c r="D13951" s="240" t="n">
        <v>13951</v>
      </c>
    </row>
    <row r="13952" customFormat="false" ht="15.75" hidden="false" customHeight="false" outlineLevel="0" collapsed="false">
      <c r="D13952" s="240" t="n">
        <v>13952</v>
      </c>
    </row>
    <row r="13953" customFormat="false" ht="15.75" hidden="false" customHeight="false" outlineLevel="0" collapsed="false">
      <c r="D13953" s="240" t="n">
        <v>13953</v>
      </c>
    </row>
    <row r="13954" customFormat="false" ht="15.75" hidden="false" customHeight="false" outlineLevel="0" collapsed="false">
      <c r="D13954" s="240" t="n">
        <v>13954</v>
      </c>
    </row>
    <row r="13955" customFormat="false" ht="15.75" hidden="false" customHeight="false" outlineLevel="0" collapsed="false">
      <c r="D13955" s="240" t="n">
        <v>13955</v>
      </c>
    </row>
    <row r="13956" customFormat="false" ht="15.75" hidden="false" customHeight="false" outlineLevel="0" collapsed="false">
      <c r="D13956" s="240" t="n">
        <v>13956</v>
      </c>
    </row>
    <row r="13957" customFormat="false" ht="15.75" hidden="false" customHeight="false" outlineLevel="0" collapsed="false">
      <c r="D13957" s="240" t="n">
        <v>13957</v>
      </c>
    </row>
    <row r="13958" customFormat="false" ht="15.75" hidden="false" customHeight="false" outlineLevel="0" collapsed="false">
      <c r="D13958" s="240" t="n">
        <v>13958</v>
      </c>
    </row>
    <row r="13959" customFormat="false" ht="15.75" hidden="false" customHeight="false" outlineLevel="0" collapsed="false">
      <c r="D13959" s="240" t="n">
        <v>13959</v>
      </c>
    </row>
    <row r="13960" customFormat="false" ht="15.75" hidden="false" customHeight="false" outlineLevel="0" collapsed="false">
      <c r="D13960" s="240" t="n">
        <v>13960</v>
      </c>
    </row>
    <row r="13961" customFormat="false" ht="15.75" hidden="false" customHeight="false" outlineLevel="0" collapsed="false">
      <c r="D13961" s="240" t="n">
        <v>13961</v>
      </c>
    </row>
    <row r="13962" customFormat="false" ht="15.75" hidden="false" customHeight="false" outlineLevel="0" collapsed="false">
      <c r="D13962" s="240" t="n">
        <v>13962</v>
      </c>
    </row>
    <row r="13963" customFormat="false" ht="15.75" hidden="false" customHeight="false" outlineLevel="0" collapsed="false">
      <c r="D13963" s="240" t="n">
        <v>13963</v>
      </c>
    </row>
    <row r="13964" customFormat="false" ht="15.75" hidden="false" customHeight="false" outlineLevel="0" collapsed="false">
      <c r="D13964" s="240" t="n">
        <v>13964</v>
      </c>
    </row>
    <row r="13965" customFormat="false" ht="15.75" hidden="false" customHeight="false" outlineLevel="0" collapsed="false">
      <c r="D13965" s="240" t="n">
        <v>13965</v>
      </c>
    </row>
    <row r="13966" customFormat="false" ht="15.75" hidden="false" customHeight="false" outlineLevel="0" collapsed="false">
      <c r="D13966" s="240" t="n">
        <v>13966</v>
      </c>
    </row>
    <row r="13967" customFormat="false" ht="15.75" hidden="false" customHeight="false" outlineLevel="0" collapsed="false">
      <c r="D13967" s="240" t="n">
        <v>13967</v>
      </c>
    </row>
    <row r="13968" customFormat="false" ht="15.75" hidden="false" customHeight="false" outlineLevel="0" collapsed="false">
      <c r="D13968" s="240" t="n">
        <v>13968</v>
      </c>
    </row>
    <row r="13969" customFormat="false" ht="15.75" hidden="false" customHeight="false" outlineLevel="0" collapsed="false">
      <c r="D13969" s="240" t="n">
        <v>13969</v>
      </c>
    </row>
    <row r="13970" customFormat="false" ht="15.75" hidden="false" customHeight="false" outlineLevel="0" collapsed="false">
      <c r="D13970" s="240" t="n">
        <v>13970</v>
      </c>
    </row>
    <row r="13971" customFormat="false" ht="15.75" hidden="false" customHeight="false" outlineLevel="0" collapsed="false">
      <c r="D13971" s="240" t="n">
        <v>13971</v>
      </c>
    </row>
    <row r="13972" customFormat="false" ht="15.75" hidden="false" customHeight="false" outlineLevel="0" collapsed="false">
      <c r="D13972" s="240" t="n">
        <v>13972</v>
      </c>
    </row>
    <row r="13973" customFormat="false" ht="15.75" hidden="false" customHeight="false" outlineLevel="0" collapsed="false">
      <c r="D13973" s="240" t="n">
        <v>13973</v>
      </c>
    </row>
    <row r="13974" customFormat="false" ht="15.75" hidden="false" customHeight="false" outlineLevel="0" collapsed="false">
      <c r="D13974" s="240" t="n">
        <v>13974</v>
      </c>
    </row>
    <row r="13975" customFormat="false" ht="15.75" hidden="false" customHeight="false" outlineLevel="0" collapsed="false">
      <c r="D13975" s="240" t="n">
        <v>13975</v>
      </c>
    </row>
    <row r="13976" customFormat="false" ht="15.75" hidden="false" customHeight="false" outlineLevel="0" collapsed="false">
      <c r="D13976" s="240" t="n">
        <v>13976</v>
      </c>
    </row>
    <row r="13977" customFormat="false" ht="15.75" hidden="false" customHeight="false" outlineLevel="0" collapsed="false">
      <c r="D13977" s="240" t="n">
        <v>13977</v>
      </c>
    </row>
    <row r="13978" customFormat="false" ht="15.75" hidden="false" customHeight="false" outlineLevel="0" collapsed="false">
      <c r="D13978" s="240" t="n">
        <v>13978</v>
      </c>
    </row>
    <row r="13979" customFormat="false" ht="15.75" hidden="false" customHeight="false" outlineLevel="0" collapsed="false">
      <c r="D13979" s="240" t="n">
        <v>13979</v>
      </c>
    </row>
    <row r="13980" customFormat="false" ht="15.75" hidden="false" customHeight="false" outlineLevel="0" collapsed="false">
      <c r="D13980" s="240" t="n">
        <v>13980</v>
      </c>
    </row>
    <row r="13981" customFormat="false" ht="15.75" hidden="false" customHeight="false" outlineLevel="0" collapsed="false">
      <c r="D13981" s="240" t="n">
        <v>13981</v>
      </c>
    </row>
    <row r="13982" customFormat="false" ht="15.75" hidden="false" customHeight="false" outlineLevel="0" collapsed="false">
      <c r="D13982" s="240" t="n">
        <v>13982</v>
      </c>
    </row>
    <row r="13983" customFormat="false" ht="15.75" hidden="false" customHeight="false" outlineLevel="0" collapsed="false">
      <c r="D13983" s="240" t="n">
        <v>13983</v>
      </c>
    </row>
    <row r="13984" customFormat="false" ht="15.75" hidden="false" customHeight="false" outlineLevel="0" collapsed="false">
      <c r="D13984" s="240" t="n">
        <v>13984</v>
      </c>
    </row>
    <row r="13985" customFormat="false" ht="15.75" hidden="false" customHeight="false" outlineLevel="0" collapsed="false">
      <c r="D13985" s="240" t="n">
        <v>13985</v>
      </c>
    </row>
    <row r="13986" customFormat="false" ht="15.75" hidden="false" customHeight="false" outlineLevel="0" collapsed="false">
      <c r="D13986" s="240" t="n">
        <v>13986</v>
      </c>
    </row>
    <row r="13987" customFormat="false" ht="15.75" hidden="false" customHeight="false" outlineLevel="0" collapsed="false">
      <c r="D13987" s="240" t="n">
        <v>13987</v>
      </c>
    </row>
    <row r="13988" customFormat="false" ht="15.75" hidden="false" customHeight="false" outlineLevel="0" collapsed="false">
      <c r="D13988" s="240" t="n">
        <v>13988</v>
      </c>
    </row>
    <row r="13989" customFormat="false" ht="15.75" hidden="false" customHeight="false" outlineLevel="0" collapsed="false">
      <c r="D13989" s="240" t="n">
        <v>13989</v>
      </c>
    </row>
    <row r="13990" customFormat="false" ht="15.75" hidden="false" customHeight="false" outlineLevel="0" collapsed="false">
      <c r="D13990" s="240" t="n">
        <v>13990</v>
      </c>
    </row>
    <row r="13991" customFormat="false" ht="15.75" hidden="false" customHeight="false" outlineLevel="0" collapsed="false">
      <c r="D13991" s="240" t="n">
        <v>13991</v>
      </c>
    </row>
    <row r="13992" customFormat="false" ht="15.75" hidden="false" customHeight="false" outlineLevel="0" collapsed="false">
      <c r="D13992" s="240" t="n">
        <v>13992</v>
      </c>
    </row>
    <row r="13993" customFormat="false" ht="15.75" hidden="false" customHeight="false" outlineLevel="0" collapsed="false">
      <c r="D13993" s="240" t="n">
        <v>13993</v>
      </c>
    </row>
    <row r="13994" customFormat="false" ht="15.75" hidden="false" customHeight="false" outlineLevel="0" collapsed="false">
      <c r="D13994" s="240" t="n">
        <v>13994</v>
      </c>
    </row>
    <row r="13995" customFormat="false" ht="15.75" hidden="false" customHeight="false" outlineLevel="0" collapsed="false">
      <c r="D13995" s="240" t="n">
        <v>13995</v>
      </c>
    </row>
    <row r="13996" customFormat="false" ht="15.75" hidden="false" customHeight="false" outlineLevel="0" collapsed="false">
      <c r="D13996" s="240" t="n">
        <v>13996</v>
      </c>
    </row>
    <row r="13997" customFormat="false" ht="15.75" hidden="false" customHeight="false" outlineLevel="0" collapsed="false">
      <c r="D13997" s="240" t="n">
        <v>13997</v>
      </c>
    </row>
    <row r="13998" customFormat="false" ht="15.75" hidden="false" customHeight="false" outlineLevel="0" collapsed="false">
      <c r="D13998" s="240" t="n">
        <v>13998</v>
      </c>
    </row>
    <row r="13999" customFormat="false" ht="15.75" hidden="false" customHeight="false" outlineLevel="0" collapsed="false">
      <c r="D13999" s="240" t="n">
        <v>13999</v>
      </c>
    </row>
    <row r="14000" customFormat="false" ht="15.75" hidden="false" customHeight="false" outlineLevel="0" collapsed="false">
      <c r="D14000" s="240" t="n">
        <v>14000</v>
      </c>
    </row>
    <row r="14001" customFormat="false" ht="15.75" hidden="false" customHeight="false" outlineLevel="0" collapsed="false">
      <c r="D14001" s="240" t="n">
        <v>14001</v>
      </c>
    </row>
    <row r="14002" customFormat="false" ht="15.75" hidden="false" customHeight="false" outlineLevel="0" collapsed="false">
      <c r="D14002" s="240" t="n">
        <v>14002</v>
      </c>
    </row>
    <row r="14003" customFormat="false" ht="15.75" hidden="false" customHeight="false" outlineLevel="0" collapsed="false">
      <c r="D14003" s="240" t="n">
        <v>14003</v>
      </c>
    </row>
    <row r="14004" customFormat="false" ht="15.75" hidden="false" customHeight="false" outlineLevel="0" collapsed="false">
      <c r="D14004" s="240" t="n">
        <v>14004</v>
      </c>
    </row>
    <row r="14005" customFormat="false" ht="15.75" hidden="false" customHeight="false" outlineLevel="0" collapsed="false">
      <c r="D14005" s="240" t="n">
        <v>14005</v>
      </c>
    </row>
    <row r="14006" customFormat="false" ht="15.75" hidden="false" customHeight="false" outlineLevel="0" collapsed="false">
      <c r="D14006" s="240" t="n">
        <v>14006</v>
      </c>
    </row>
    <row r="14007" customFormat="false" ht="15.75" hidden="false" customHeight="false" outlineLevel="0" collapsed="false">
      <c r="D14007" s="240" t="n">
        <v>14007</v>
      </c>
    </row>
    <row r="14008" customFormat="false" ht="15.75" hidden="false" customHeight="false" outlineLevel="0" collapsed="false">
      <c r="D14008" s="240" t="n">
        <v>14008</v>
      </c>
    </row>
    <row r="14009" customFormat="false" ht="15.75" hidden="false" customHeight="false" outlineLevel="0" collapsed="false">
      <c r="D14009" s="240" t="n">
        <v>14009</v>
      </c>
    </row>
    <row r="14010" customFormat="false" ht="15.75" hidden="false" customHeight="false" outlineLevel="0" collapsed="false">
      <c r="D14010" s="240" t="n">
        <v>14010</v>
      </c>
    </row>
    <row r="14011" customFormat="false" ht="15.75" hidden="false" customHeight="false" outlineLevel="0" collapsed="false">
      <c r="D14011" s="240" t="n">
        <v>14011</v>
      </c>
    </row>
    <row r="14012" customFormat="false" ht="15.75" hidden="false" customHeight="false" outlineLevel="0" collapsed="false">
      <c r="D14012" s="240" t="n">
        <v>14012</v>
      </c>
    </row>
    <row r="14013" customFormat="false" ht="15.75" hidden="false" customHeight="false" outlineLevel="0" collapsed="false">
      <c r="D14013" s="240" t="n">
        <v>14013</v>
      </c>
    </row>
    <row r="14014" customFormat="false" ht="15.75" hidden="false" customHeight="false" outlineLevel="0" collapsed="false">
      <c r="D14014" s="240" t="n">
        <v>14014</v>
      </c>
    </row>
    <row r="14015" customFormat="false" ht="15.75" hidden="false" customHeight="false" outlineLevel="0" collapsed="false">
      <c r="D14015" s="240" t="n">
        <v>14015</v>
      </c>
    </row>
    <row r="14016" customFormat="false" ht="15.75" hidden="false" customHeight="false" outlineLevel="0" collapsed="false">
      <c r="D14016" s="240" t="n">
        <v>14016</v>
      </c>
    </row>
    <row r="14017" customFormat="false" ht="15.75" hidden="false" customHeight="false" outlineLevel="0" collapsed="false">
      <c r="D14017" s="240" t="n">
        <v>14017</v>
      </c>
    </row>
    <row r="14018" customFormat="false" ht="15.75" hidden="false" customHeight="false" outlineLevel="0" collapsed="false">
      <c r="D14018" s="240" t="n">
        <v>14018</v>
      </c>
    </row>
    <row r="14019" customFormat="false" ht="15.75" hidden="false" customHeight="false" outlineLevel="0" collapsed="false">
      <c r="D14019" s="240" t="n">
        <v>14019</v>
      </c>
    </row>
    <row r="14020" customFormat="false" ht="15.75" hidden="false" customHeight="false" outlineLevel="0" collapsed="false">
      <c r="D14020" s="240" t="n">
        <v>14020</v>
      </c>
    </row>
    <row r="14021" customFormat="false" ht="15.75" hidden="false" customHeight="false" outlineLevel="0" collapsed="false">
      <c r="D14021" s="240" t="n">
        <v>14021</v>
      </c>
    </row>
    <row r="14022" customFormat="false" ht="15.75" hidden="false" customHeight="false" outlineLevel="0" collapsed="false">
      <c r="D14022" s="240" t="n">
        <v>14022</v>
      </c>
    </row>
    <row r="14023" customFormat="false" ht="15.75" hidden="false" customHeight="false" outlineLevel="0" collapsed="false">
      <c r="D14023" s="240" t="n">
        <v>14023</v>
      </c>
    </row>
    <row r="14024" customFormat="false" ht="15.75" hidden="false" customHeight="false" outlineLevel="0" collapsed="false">
      <c r="D14024" s="240" t="n">
        <v>14024</v>
      </c>
    </row>
    <row r="14025" customFormat="false" ht="15.75" hidden="false" customHeight="false" outlineLevel="0" collapsed="false">
      <c r="D14025" s="240" t="n">
        <v>14025</v>
      </c>
    </row>
    <row r="14026" customFormat="false" ht="15.75" hidden="false" customHeight="false" outlineLevel="0" collapsed="false">
      <c r="D14026" s="240" t="n">
        <v>14026</v>
      </c>
    </row>
    <row r="14027" customFormat="false" ht="15.75" hidden="false" customHeight="false" outlineLevel="0" collapsed="false">
      <c r="D14027" s="240" t="n">
        <v>14027</v>
      </c>
    </row>
    <row r="14028" customFormat="false" ht="15.75" hidden="false" customHeight="false" outlineLevel="0" collapsed="false">
      <c r="D14028" s="240" t="n">
        <v>14028</v>
      </c>
    </row>
    <row r="14029" customFormat="false" ht="15.75" hidden="false" customHeight="false" outlineLevel="0" collapsed="false">
      <c r="D14029" s="240" t="n">
        <v>14029</v>
      </c>
    </row>
    <row r="14030" customFormat="false" ht="15.75" hidden="false" customHeight="false" outlineLevel="0" collapsed="false">
      <c r="D14030" s="240" t="n">
        <v>14030</v>
      </c>
    </row>
    <row r="14031" customFormat="false" ht="15.75" hidden="false" customHeight="false" outlineLevel="0" collapsed="false">
      <c r="D14031" s="240" t="n">
        <v>14031</v>
      </c>
    </row>
    <row r="14032" customFormat="false" ht="15.75" hidden="false" customHeight="false" outlineLevel="0" collapsed="false">
      <c r="D14032" s="240" t="n">
        <v>14032</v>
      </c>
    </row>
    <row r="14033" customFormat="false" ht="15.75" hidden="false" customHeight="false" outlineLevel="0" collapsed="false">
      <c r="D14033" s="240" t="n">
        <v>14033</v>
      </c>
    </row>
    <row r="14034" customFormat="false" ht="15.75" hidden="false" customHeight="false" outlineLevel="0" collapsed="false">
      <c r="D14034" s="240" t="n">
        <v>14034</v>
      </c>
    </row>
    <row r="14035" customFormat="false" ht="15.75" hidden="false" customHeight="false" outlineLevel="0" collapsed="false">
      <c r="D14035" s="240" t="n">
        <v>14035</v>
      </c>
    </row>
    <row r="14036" customFormat="false" ht="15.75" hidden="false" customHeight="false" outlineLevel="0" collapsed="false">
      <c r="D14036" s="240" t="n">
        <v>14036</v>
      </c>
    </row>
    <row r="14037" customFormat="false" ht="15.75" hidden="false" customHeight="false" outlineLevel="0" collapsed="false">
      <c r="D14037" s="240" t="n">
        <v>14037</v>
      </c>
    </row>
    <row r="14038" customFormat="false" ht="15.75" hidden="false" customHeight="false" outlineLevel="0" collapsed="false">
      <c r="D14038" s="240" t="n">
        <v>14038</v>
      </c>
    </row>
    <row r="14039" customFormat="false" ht="15.75" hidden="false" customHeight="false" outlineLevel="0" collapsed="false">
      <c r="D14039" s="240" t="n">
        <v>14039</v>
      </c>
    </row>
    <row r="14040" customFormat="false" ht="15.75" hidden="false" customHeight="false" outlineLevel="0" collapsed="false">
      <c r="D14040" s="240" t="n">
        <v>14040</v>
      </c>
    </row>
    <row r="14041" customFormat="false" ht="15.75" hidden="false" customHeight="false" outlineLevel="0" collapsed="false">
      <c r="D14041" s="240" t="n">
        <v>14041</v>
      </c>
    </row>
    <row r="14042" customFormat="false" ht="15.75" hidden="false" customHeight="false" outlineLevel="0" collapsed="false">
      <c r="D14042" s="240" t="n">
        <v>14042</v>
      </c>
    </row>
    <row r="14043" customFormat="false" ht="15.75" hidden="false" customHeight="false" outlineLevel="0" collapsed="false">
      <c r="D14043" s="240" t="n">
        <v>14043</v>
      </c>
    </row>
    <row r="14044" customFormat="false" ht="15.75" hidden="false" customHeight="false" outlineLevel="0" collapsed="false">
      <c r="D14044" s="240" t="n">
        <v>14044</v>
      </c>
    </row>
    <row r="14045" customFormat="false" ht="15.75" hidden="false" customHeight="false" outlineLevel="0" collapsed="false">
      <c r="D14045" s="240" t="n">
        <v>14045</v>
      </c>
    </row>
    <row r="14046" customFormat="false" ht="15.75" hidden="false" customHeight="false" outlineLevel="0" collapsed="false">
      <c r="D14046" s="240" t="n">
        <v>14046</v>
      </c>
    </row>
    <row r="14047" customFormat="false" ht="15.75" hidden="false" customHeight="false" outlineLevel="0" collapsed="false">
      <c r="D14047" s="240" t="n">
        <v>14047</v>
      </c>
    </row>
    <row r="14048" customFormat="false" ht="15.75" hidden="false" customHeight="false" outlineLevel="0" collapsed="false">
      <c r="D14048" s="240" t="n">
        <v>14048</v>
      </c>
    </row>
    <row r="14049" customFormat="false" ht="15.75" hidden="false" customHeight="false" outlineLevel="0" collapsed="false">
      <c r="D14049" s="240" t="n">
        <v>14049</v>
      </c>
    </row>
    <row r="14050" customFormat="false" ht="15.75" hidden="false" customHeight="false" outlineLevel="0" collapsed="false">
      <c r="D14050" s="240" t="n">
        <v>14050</v>
      </c>
    </row>
    <row r="14051" customFormat="false" ht="15.75" hidden="false" customHeight="false" outlineLevel="0" collapsed="false">
      <c r="D14051" s="240" t="n">
        <v>14051</v>
      </c>
    </row>
    <row r="14052" customFormat="false" ht="15.75" hidden="false" customHeight="false" outlineLevel="0" collapsed="false">
      <c r="D14052" s="240" t="n">
        <v>14052</v>
      </c>
    </row>
    <row r="14053" customFormat="false" ht="15.75" hidden="false" customHeight="false" outlineLevel="0" collapsed="false">
      <c r="D14053" s="240" t="n">
        <v>14053</v>
      </c>
    </row>
    <row r="14054" customFormat="false" ht="15.75" hidden="false" customHeight="false" outlineLevel="0" collapsed="false">
      <c r="D14054" s="240" t="n">
        <v>14054</v>
      </c>
    </row>
    <row r="14055" customFormat="false" ht="15.75" hidden="false" customHeight="false" outlineLevel="0" collapsed="false">
      <c r="D14055" s="240" t="n">
        <v>14055</v>
      </c>
    </row>
    <row r="14056" customFormat="false" ht="15.75" hidden="false" customHeight="false" outlineLevel="0" collapsed="false">
      <c r="D14056" s="240" t="n">
        <v>14056</v>
      </c>
    </row>
    <row r="14057" customFormat="false" ht="15.75" hidden="false" customHeight="false" outlineLevel="0" collapsed="false">
      <c r="D14057" s="240" t="n">
        <v>14057</v>
      </c>
    </row>
    <row r="14058" customFormat="false" ht="15.75" hidden="false" customHeight="false" outlineLevel="0" collapsed="false">
      <c r="D14058" s="240" t="n">
        <v>14058</v>
      </c>
    </row>
    <row r="14059" customFormat="false" ht="15.75" hidden="false" customHeight="false" outlineLevel="0" collapsed="false">
      <c r="D14059" s="240" t="n">
        <v>14059</v>
      </c>
    </row>
    <row r="14060" customFormat="false" ht="15.75" hidden="false" customHeight="false" outlineLevel="0" collapsed="false">
      <c r="D14060" s="240" t="n">
        <v>14060</v>
      </c>
    </row>
    <row r="14061" customFormat="false" ht="15.75" hidden="false" customHeight="false" outlineLevel="0" collapsed="false">
      <c r="D14061" s="240" t="n">
        <v>14061</v>
      </c>
    </row>
    <row r="14062" customFormat="false" ht="15.75" hidden="false" customHeight="false" outlineLevel="0" collapsed="false">
      <c r="D14062" s="240" t="n">
        <v>14062</v>
      </c>
    </row>
    <row r="14063" customFormat="false" ht="15.75" hidden="false" customHeight="false" outlineLevel="0" collapsed="false">
      <c r="D14063" s="240" t="n">
        <v>14063</v>
      </c>
    </row>
    <row r="14064" customFormat="false" ht="15.75" hidden="false" customHeight="false" outlineLevel="0" collapsed="false">
      <c r="D14064" s="240" t="n">
        <v>14064</v>
      </c>
    </row>
    <row r="14065" customFormat="false" ht="15.75" hidden="false" customHeight="false" outlineLevel="0" collapsed="false">
      <c r="D14065" s="240" t="n">
        <v>14065</v>
      </c>
    </row>
    <row r="14066" customFormat="false" ht="15.75" hidden="false" customHeight="false" outlineLevel="0" collapsed="false">
      <c r="D14066" s="240" t="n">
        <v>14066</v>
      </c>
    </row>
    <row r="14067" customFormat="false" ht="15.75" hidden="false" customHeight="false" outlineLevel="0" collapsed="false">
      <c r="D14067" s="240" t="n">
        <v>14067</v>
      </c>
    </row>
    <row r="14068" customFormat="false" ht="15.75" hidden="false" customHeight="false" outlineLevel="0" collapsed="false">
      <c r="D14068" s="240" t="n">
        <v>14068</v>
      </c>
    </row>
    <row r="14069" customFormat="false" ht="15.75" hidden="false" customHeight="false" outlineLevel="0" collapsed="false">
      <c r="D14069" s="240" t="n">
        <v>14069</v>
      </c>
    </row>
    <row r="14070" customFormat="false" ht="15.75" hidden="false" customHeight="false" outlineLevel="0" collapsed="false">
      <c r="D14070" s="240" t="n">
        <v>14070</v>
      </c>
    </row>
    <row r="14071" customFormat="false" ht="15.75" hidden="false" customHeight="false" outlineLevel="0" collapsed="false">
      <c r="D14071" s="240" t="n">
        <v>14071</v>
      </c>
    </row>
    <row r="14072" customFormat="false" ht="15.75" hidden="false" customHeight="false" outlineLevel="0" collapsed="false">
      <c r="D14072" s="240" t="n">
        <v>14072</v>
      </c>
    </row>
    <row r="14073" customFormat="false" ht="15.75" hidden="false" customHeight="false" outlineLevel="0" collapsed="false">
      <c r="D14073" s="240" t="n">
        <v>14073</v>
      </c>
    </row>
    <row r="14074" customFormat="false" ht="15.75" hidden="false" customHeight="false" outlineLevel="0" collapsed="false">
      <c r="D14074" s="240" t="n">
        <v>14074</v>
      </c>
    </row>
    <row r="14075" customFormat="false" ht="15.75" hidden="false" customHeight="false" outlineLevel="0" collapsed="false">
      <c r="D14075" s="240" t="n">
        <v>14075</v>
      </c>
    </row>
    <row r="14076" customFormat="false" ht="15.75" hidden="false" customHeight="false" outlineLevel="0" collapsed="false">
      <c r="D14076" s="240" t="n">
        <v>14076</v>
      </c>
    </row>
    <row r="14077" customFormat="false" ht="15.75" hidden="false" customHeight="false" outlineLevel="0" collapsed="false">
      <c r="D14077" s="240" t="n">
        <v>14077</v>
      </c>
    </row>
    <row r="14078" customFormat="false" ht="15.75" hidden="false" customHeight="false" outlineLevel="0" collapsed="false">
      <c r="D14078" s="240" t="n">
        <v>14078</v>
      </c>
    </row>
    <row r="14079" customFormat="false" ht="15.75" hidden="false" customHeight="false" outlineLevel="0" collapsed="false">
      <c r="D14079" s="240" t="n">
        <v>14079</v>
      </c>
    </row>
    <row r="14080" customFormat="false" ht="15.75" hidden="false" customHeight="false" outlineLevel="0" collapsed="false">
      <c r="D14080" s="240" t="n">
        <v>14080</v>
      </c>
    </row>
    <row r="14081" customFormat="false" ht="15.75" hidden="false" customHeight="false" outlineLevel="0" collapsed="false">
      <c r="D14081" s="240" t="n">
        <v>14081</v>
      </c>
    </row>
    <row r="14082" customFormat="false" ht="15.75" hidden="false" customHeight="false" outlineLevel="0" collapsed="false">
      <c r="D14082" s="240" t="n">
        <v>14082</v>
      </c>
    </row>
    <row r="14083" customFormat="false" ht="15.75" hidden="false" customHeight="false" outlineLevel="0" collapsed="false">
      <c r="D14083" s="240" t="n">
        <v>14083</v>
      </c>
    </row>
    <row r="14084" customFormat="false" ht="15.75" hidden="false" customHeight="false" outlineLevel="0" collapsed="false">
      <c r="D14084" s="240" t="n">
        <v>14084</v>
      </c>
    </row>
    <row r="14085" customFormat="false" ht="15.75" hidden="false" customHeight="false" outlineLevel="0" collapsed="false">
      <c r="D14085" s="240" t="n">
        <v>14085</v>
      </c>
    </row>
    <row r="14086" customFormat="false" ht="15.75" hidden="false" customHeight="false" outlineLevel="0" collapsed="false">
      <c r="D14086" s="240" t="n">
        <v>14086</v>
      </c>
    </row>
    <row r="14087" customFormat="false" ht="15.75" hidden="false" customHeight="false" outlineLevel="0" collapsed="false">
      <c r="D14087" s="240" t="n">
        <v>14087</v>
      </c>
    </row>
    <row r="14088" customFormat="false" ht="15.75" hidden="false" customHeight="false" outlineLevel="0" collapsed="false">
      <c r="D14088" s="240" t="n">
        <v>14088</v>
      </c>
    </row>
    <row r="14089" customFormat="false" ht="15.75" hidden="false" customHeight="false" outlineLevel="0" collapsed="false">
      <c r="D14089" s="240" t="n">
        <v>14089</v>
      </c>
    </row>
    <row r="14090" customFormat="false" ht="15.75" hidden="false" customHeight="false" outlineLevel="0" collapsed="false">
      <c r="D14090" s="240" t="n">
        <v>14090</v>
      </c>
    </row>
    <row r="14091" customFormat="false" ht="15.75" hidden="false" customHeight="false" outlineLevel="0" collapsed="false">
      <c r="D14091" s="240" t="n">
        <v>14091</v>
      </c>
    </row>
    <row r="14092" customFormat="false" ht="15.75" hidden="false" customHeight="false" outlineLevel="0" collapsed="false">
      <c r="D14092" s="240" t="n">
        <v>14092</v>
      </c>
    </row>
    <row r="14093" customFormat="false" ht="15.75" hidden="false" customHeight="false" outlineLevel="0" collapsed="false">
      <c r="D14093" s="240" t="n">
        <v>14093</v>
      </c>
    </row>
    <row r="14094" customFormat="false" ht="15.75" hidden="false" customHeight="false" outlineLevel="0" collapsed="false">
      <c r="D14094" s="240" t="n">
        <v>14094</v>
      </c>
    </row>
    <row r="14095" customFormat="false" ht="15.75" hidden="false" customHeight="false" outlineLevel="0" collapsed="false">
      <c r="D14095" s="240" t="n">
        <v>14095</v>
      </c>
    </row>
    <row r="14096" customFormat="false" ht="15.75" hidden="false" customHeight="false" outlineLevel="0" collapsed="false">
      <c r="D14096" s="240" t="n">
        <v>14096</v>
      </c>
    </row>
    <row r="14097" customFormat="false" ht="15.75" hidden="false" customHeight="false" outlineLevel="0" collapsed="false">
      <c r="D14097" s="240" t="n">
        <v>14097</v>
      </c>
    </row>
    <row r="14098" customFormat="false" ht="15.75" hidden="false" customHeight="false" outlineLevel="0" collapsed="false">
      <c r="D14098" s="240" t="n">
        <v>14098</v>
      </c>
    </row>
    <row r="14099" customFormat="false" ht="15.75" hidden="false" customHeight="false" outlineLevel="0" collapsed="false">
      <c r="D14099" s="240" t="n">
        <v>14099</v>
      </c>
    </row>
    <row r="14100" customFormat="false" ht="15.75" hidden="false" customHeight="false" outlineLevel="0" collapsed="false">
      <c r="D14100" s="240" t="n">
        <v>14100</v>
      </c>
    </row>
    <row r="14101" customFormat="false" ht="15.75" hidden="false" customHeight="false" outlineLevel="0" collapsed="false">
      <c r="D14101" s="240" t="n">
        <v>14101</v>
      </c>
    </row>
    <row r="14102" customFormat="false" ht="15.75" hidden="false" customHeight="false" outlineLevel="0" collapsed="false">
      <c r="D14102" s="240" t="n">
        <v>14102</v>
      </c>
    </row>
    <row r="14103" customFormat="false" ht="15.75" hidden="false" customHeight="false" outlineLevel="0" collapsed="false">
      <c r="D14103" s="240" t="n">
        <v>14103</v>
      </c>
    </row>
    <row r="14104" customFormat="false" ht="15.75" hidden="false" customHeight="false" outlineLevel="0" collapsed="false">
      <c r="D14104" s="240" t="n">
        <v>14104</v>
      </c>
    </row>
    <row r="14105" customFormat="false" ht="15.75" hidden="false" customHeight="false" outlineLevel="0" collapsed="false">
      <c r="D14105" s="240" t="n">
        <v>14105</v>
      </c>
    </row>
    <row r="14106" customFormat="false" ht="15.75" hidden="false" customHeight="false" outlineLevel="0" collapsed="false">
      <c r="D14106" s="240" t="n">
        <v>14106</v>
      </c>
    </row>
    <row r="14107" customFormat="false" ht="15.75" hidden="false" customHeight="false" outlineLevel="0" collapsed="false">
      <c r="D14107" s="240" t="n">
        <v>14107</v>
      </c>
    </row>
    <row r="14108" customFormat="false" ht="15.75" hidden="false" customHeight="false" outlineLevel="0" collapsed="false">
      <c r="D14108" s="240" t="n">
        <v>14108</v>
      </c>
    </row>
    <row r="14109" customFormat="false" ht="15.75" hidden="false" customHeight="false" outlineLevel="0" collapsed="false">
      <c r="D14109" s="240" t="n">
        <v>14109</v>
      </c>
    </row>
    <row r="14110" customFormat="false" ht="15.75" hidden="false" customHeight="false" outlineLevel="0" collapsed="false">
      <c r="D14110" s="240" t="n">
        <v>14110</v>
      </c>
    </row>
    <row r="14111" customFormat="false" ht="15.75" hidden="false" customHeight="false" outlineLevel="0" collapsed="false">
      <c r="D14111" s="240" t="n">
        <v>14111</v>
      </c>
    </row>
    <row r="14112" customFormat="false" ht="15.75" hidden="false" customHeight="false" outlineLevel="0" collapsed="false">
      <c r="D14112" s="240" t="n">
        <v>14112</v>
      </c>
    </row>
    <row r="14113" customFormat="false" ht="15.75" hidden="false" customHeight="false" outlineLevel="0" collapsed="false">
      <c r="D14113" s="240" t="n">
        <v>14113</v>
      </c>
    </row>
    <row r="14114" customFormat="false" ht="15.75" hidden="false" customHeight="false" outlineLevel="0" collapsed="false">
      <c r="D14114" s="240" t="n">
        <v>14114</v>
      </c>
    </row>
    <row r="14115" customFormat="false" ht="15.75" hidden="false" customHeight="false" outlineLevel="0" collapsed="false">
      <c r="D14115" s="240" t="n">
        <v>14115</v>
      </c>
    </row>
    <row r="14116" customFormat="false" ht="15.75" hidden="false" customHeight="false" outlineLevel="0" collapsed="false">
      <c r="D14116" s="240" t="n">
        <v>14116</v>
      </c>
    </row>
    <row r="14117" customFormat="false" ht="15.75" hidden="false" customHeight="false" outlineLevel="0" collapsed="false">
      <c r="D14117" s="240" t="n">
        <v>14117</v>
      </c>
    </row>
    <row r="14118" customFormat="false" ht="15.75" hidden="false" customHeight="false" outlineLevel="0" collapsed="false">
      <c r="D14118" s="240" t="n">
        <v>14118</v>
      </c>
    </row>
    <row r="14119" customFormat="false" ht="15.75" hidden="false" customHeight="false" outlineLevel="0" collapsed="false">
      <c r="D14119" s="240" t="n">
        <v>14119</v>
      </c>
    </row>
    <row r="14120" customFormat="false" ht="15.75" hidden="false" customHeight="false" outlineLevel="0" collapsed="false">
      <c r="D14120" s="240" t="n">
        <v>14120</v>
      </c>
    </row>
    <row r="14121" customFormat="false" ht="15.75" hidden="false" customHeight="false" outlineLevel="0" collapsed="false">
      <c r="D14121" s="240" t="n">
        <v>14121</v>
      </c>
    </row>
    <row r="14122" customFormat="false" ht="15.75" hidden="false" customHeight="false" outlineLevel="0" collapsed="false">
      <c r="D14122" s="240" t="n">
        <v>14122</v>
      </c>
    </row>
    <row r="14123" customFormat="false" ht="15.75" hidden="false" customHeight="false" outlineLevel="0" collapsed="false">
      <c r="D14123" s="240" t="n">
        <v>14123</v>
      </c>
    </row>
    <row r="14124" customFormat="false" ht="15.75" hidden="false" customHeight="false" outlineLevel="0" collapsed="false">
      <c r="D14124" s="240" t="n">
        <v>14124</v>
      </c>
    </row>
    <row r="14125" customFormat="false" ht="15.75" hidden="false" customHeight="false" outlineLevel="0" collapsed="false">
      <c r="D14125" s="240" t="n">
        <v>14125</v>
      </c>
    </row>
    <row r="14126" customFormat="false" ht="15.75" hidden="false" customHeight="false" outlineLevel="0" collapsed="false">
      <c r="D14126" s="240" t="n">
        <v>14126</v>
      </c>
    </row>
    <row r="14127" customFormat="false" ht="15.75" hidden="false" customHeight="false" outlineLevel="0" collapsed="false">
      <c r="D14127" s="240" t="n">
        <v>14127</v>
      </c>
    </row>
    <row r="14128" customFormat="false" ht="15.75" hidden="false" customHeight="false" outlineLevel="0" collapsed="false">
      <c r="D14128" s="240" t="n">
        <v>14128</v>
      </c>
    </row>
    <row r="14129" customFormat="false" ht="15.75" hidden="false" customHeight="false" outlineLevel="0" collapsed="false">
      <c r="D14129" s="240" t="n">
        <v>14129</v>
      </c>
    </row>
    <row r="14130" customFormat="false" ht="15.75" hidden="false" customHeight="false" outlineLevel="0" collapsed="false">
      <c r="D14130" s="240" t="n">
        <v>14130</v>
      </c>
    </row>
    <row r="14131" customFormat="false" ht="15.75" hidden="false" customHeight="false" outlineLevel="0" collapsed="false">
      <c r="D14131" s="240" t="n">
        <v>14131</v>
      </c>
    </row>
    <row r="14132" customFormat="false" ht="15.75" hidden="false" customHeight="false" outlineLevel="0" collapsed="false">
      <c r="D14132" s="240" t="n">
        <v>14132</v>
      </c>
    </row>
    <row r="14133" customFormat="false" ht="15.75" hidden="false" customHeight="false" outlineLevel="0" collapsed="false">
      <c r="D14133" s="240" t="n">
        <v>14133</v>
      </c>
    </row>
    <row r="14134" customFormat="false" ht="15.75" hidden="false" customHeight="false" outlineLevel="0" collapsed="false">
      <c r="D14134" s="240" t="n">
        <v>14134</v>
      </c>
    </row>
    <row r="14135" customFormat="false" ht="15.75" hidden="false" customHeight="false" outlineLevel="0" collapsed="false">
      <c r="D14135" s="240" t="n">
        <v>14135</v>
      </c>
    </row>
    <row r="14136" customFormat="false" ht="15.75" hidden="false" customHeight="false" outlineLevel="0" collapsed="false">
      <c r="D14136" s="240" t="n">
        <v>14136</v>
      </c>
    </row>
    <row r="14137" customFormat="false" ht="15.75" hidden="false" customHeight="false" outlineLevel="0" collapsed="false">
      <c r="D14137" s="240" t="n">
        <v>14137</v>
      </c>
    </row>
    <row r="14138" customFormat="false" ht="15.75" hidden="false" customHeight="false" outlineLevel="0" collapsed="false">
      <c r="D14138" s="240" t="n">
        <v>14138</v>
      </c>
    </row>
    <row r="14139" customFormat="false" ht="15.75" hidden="false" customHeight="false" outlineLevel="0" collapsed="false">
      <c r="D14139" s="240" t="n">
        <v>14139</v>
      </c>
    </row>
    <row r="14140" customFormat="false" ht="15.75" hidden="false" customHeight="false" outlineLevel="0" collapsed="false">
      <c r="D14140" s="240" t="n">
        <v>14140</v>
      </c>
    </row>
    <row r="14141" customFormat="false" ht="15.75" hidden="false" customHeight="false" outlineLevel="0" collapsed="false">
      <c r="D14141" s="240" t="n">
        <v>14141</v>
      </c>
    </row>
    <row r="14142" customFormat="false" ht="15.75" hidden="false" customHeight="false" outlineLevel="0" collapsed="false">
      <c r="D14142" s="240" t="n">
        <v>14142</v>
      </c>
    </row>
    <row r="14143" customFormat="false" ht="15.75" hidden="false" customHeight="false" outlineLevel="0" collapsed="false">
      <c r="D14143" s="240" t="n">
        <v>14143</v>
      </c>
    </row>
    <row r="14144" customFormat="false" ht="15.75" hidden="false" customHeight="false" outlineLevel="0" collapsed="false">
      <c r="D14144" s="240" t="n">
        <v>14144</v>
      </c>
    </row>
    <row r="14145" customFormat="false" ht="15.75" hidden="false" customHeight="false" outlineLevel="0" collapsed="false">
      <c r="D14145" s="240" t="n">
        <v>14145</v>
      </c>
    </row>
    <row r="14146" customFormat="false" ht="15.75" hidden="false" customHeight="false" outlineLevel="0" collapsed="false">
      <c r="D14146" s="240" t="n">
        <v>14146</v>
      </c>
    </row>
    <row r="14147" customFormat="false" ht="15.75" hidden="false" customHeight="false" outlineLevel="0" collapsed="false">
      <c r="D14147" s="240" t="n">
        <v>14147</v>
      </c>
    </row>
    <row r="14148" customFormat="false" ht="15.75" hidden="false" customHeight="false" outlineLevel="0" collapsed="false">
      <c r="D14148" s="240" t="n">
        <v>14148</v>
      </c>
    </row>
    <row r="14149" customFormat="false" ht="15.75" hidden="false" customHeight="false" outlineLevel="0" collapsed="false">
      <c r="D14149" s="240" t="n">
        <v>14149</v>
      </c>
    </row>
    <row r="14150" customFormat="false" ht="15.75" hidden="false" customHeight="false" outlineLevel="0" collapsed="false">
      <c r="D14150" s="240" t="n">
        <v>14150</v>
      </c>
    </row>
    <row r="14151" customFormat="false" ht="15.75" hidden="false" customHeight="false" outlineLevel="0" collapsed="false">
      <c r="D14151" s="240" t="n">
        <v>14151</v>
      </c>
    </row>
    <row r="14152" customFormat="false" ht="15.75" hidden="false" customHeight="false" outlineLevel="0" collapsed="false">
      <c r="D14152" s="240" t="n">
        <v>14152</v>
      </c>
    </row>
    <row r="14153" customFormat="false" ht="15.75" hidden="false" customHeight="false" outlineLevel="0" collapsed="false">
      <c r="D14153" s="240" t="n">
        <v>14153</v>
      </c>
    </row>
    <row r="14154" customFormat="false" ht="15.75" hidden="false" customHeight="false" outlineLevel="0" collapsed="false">
      <c r="D14154" s="240" t="n">
        <v>14154</v>
      </c>
    </row>
    <row r="14155" customFormat="false" ht="15.75" hidden="false" customHeight="false" outlineLevel="0" collapsed="false">
      <c r="D14155" s="240" t="n">
        <v>14155</v>
      </c>
    </row>
    <row r="14156" customFormat="false" ht="15.75" hidden="false" customHeight="false" outlineLevel="0" collapsed="false">
      <c r="D14156" s="240" t="n">
        <v>14156</v>
      </c>
    </row>
    <row r="14157" customFormat="false" ht="15.75" hidden="false" customHeight="false" outlineLevel="0" collapsed="false">
      <c r="D14157" s="240" t="n">
        <v>14157</v>
      </c>
    </row>
    <row r="14158" customFormat="false" ht="15.75" hidden="false" customHeight="false" outlineLevel="0" collapsed="false">
      <c r="D14158" s="240" t="n">
        <v>14158</v>
      </c>
    </row>
    <row r="14159" customFormat="false" ht="15.75" hidden="false" customHeight="false" outlineLevel="0" collapsed="false">
      <c r="D14159" s="240" t="n">
        <v>14159</v>
      </c>
    </row>
    <row r="14160" customFormat="false" ht="15.75" hidden="false" customHeight="false" outlineLevel="0" collapsed="false">
      <c r="D14160" s="240" t="n">
        <v>14160</v>
      </c>
    </row>
    <row r="14161" customFormat="false" ht="15.75" hidden="false" customHeight="false" outlineLevel="0" collapsed="false">
      <c r="D14161" s="240" t="n">
        <v>14161</v>
      </c>
    </row>
    <row r="14162" customFormat="false" ht="15.75" hidden="false" customHeight="false" outlineLevel="0" collapsed="false">
      <c r="D14162" s="240" t="n">
        <v>14162</v>
      </c>
    </row>
    <row r="14163" customFormat="false" ht="15.75" hidden="false" customHeight="false" outlineLevel="0" collapsed="false">
      <c r="D14163" s="240" t="n">
        <v>14163</v>
      </c>
    </row>
    <row r="14164" customFormat="false" ht="15.75" hidden="false" customHeight="false" outlineLevel="0" collapsed="false">
      <c r="D14164" s="240" t="n">
        <v>14164</v>
      </c>
    </row>
    <row r="14165" customFormat="false" ht="15.75" hidden="false" customHeight="false" outlineLevel="0" collapsed="false">
      <c r="D14165" s="240" t="n">
        <v>14165</v>
      </c>
    </row>
    <row r="14166" customFormat="false" ht="15.75" hidden="false" customHeight="false" outlineLevel="0" collapsed="false">
      <c r="D14166" s="240" t="n">
        <v>14166</v>
      </c>
    </row>
    <row r="14167" customFormat="false" ht="15.75" hidden="false" customHeight="false" outlineLevel="0" collapsed="false">
      <c r="D14167" s="240" t="n">
        <v>14167</v>
      </c>
    </row>
    <row r="14168" customFormat="false" ht="15.75" hidden="false" customHeight="false" outlineLevel="0" collapsed="false">
      <c r="D14168" s="240" t="n">
        <v>14168</v>
      </c>
    </row>
    <row r="14169" customFormat="false" ht="15.75" hidden="false" customHeight="false" outlineLevel="0" collapsed="false">
      <c r="D14169" s="240" t="n">
        <v>14169</v>
      </c>
    </row>
    <row r="14170" customFormat="false" ht="15.75" hidden="false" customHeight="false" outlineLevel="0" collapsed="false">
      <c r="D14170" s="240" t="n">
        <v>14170</v>
      </c>
    </row>
    <row r="14171" customFormat="false" ht="15.75" hidden="false" customHeight="false" outlineLevel="0" collapsed="false">
      <c r="D14171" s="240" t="n">
        <v>14171</v>
      </c>
    </row>
    <row r="14172" customFormat="false" ht="15.75" hidden="false" customHeight="false" outlineLevel="0" collapsed="false">
      <c r="D14172" s="240" t="n">
        <v>14172</v>
      </c>
    </row>
    <row r="14173" customFormat="false" ht="15.75" hidden="false" customHeight="false" outlineLevel="0" collapsed="false">
      <c r="D14173" s="240" t="n">
        <v>14173</v>
      </c>
    </row>
    <row r="14174" customFormat="false" ht="15.75" hidden="false" customHeight="false" outlineLevel="0" collapsed="false">
      <c r="D14174" s="240" t="n">
        <v>14174</v>
      </c>
    </row>
    <row r="14175" customFormat="false" ht="15.75" hidden="false" customHeight="false" outlineLevel="0" collapsed="false">
      <c r="D14175" s="240" t="n">
        <v>14175</v>
      </c>
    </row>
    <row r="14176" customFormat="false" ht="15.75" hidden="false" customHeight="false" outlineLevel="0" collapsed="false">
      <c r="D14176" s="240" t="n">
        <v>14176</v>
      </c>
    </row>
    <row r="14177" customFormat="false" ht="15.75" hidden="false" customHeight="false" outlineLevel="0" collapsed="false">
      <c r="D14177" s="240" t="n">
        <v>14177</v>
      </c>
    </row>
    <row r="14178" customFormat="false" ht="15.75" hidden="false" customHeight="false" outlineLevel="0" collapsed="false">
      <c r="D14178" s="240" t="n">
        <v>14178</v>
      </c>
    </row>
    <row r="14179" customFormat="false" ht="15.75" hidden="false" customHeight="false" outlineLevel="0" collapsed="false">
      <c r="D14179" s="240" t="n">
        <v>14179</v>
      </c>
    </row>
    <row r="14180" customFormat="false" ht="15.75" hidden="false" customHeight="false" outlineLevel="0" collapsed="false">
      <c r="D14180" s="240" t="n">
        <v>14180</v>
      </c>
    </row>
    <row r="14181" customFormat="false" ht="15.75" hidden="false" customHeight="false" outlineLevel="0" collapsed="false">
      <c r="D14181" s="240" t="n">
        <v>14181</v>
      </c>
    </row>
    <row r="14182" customFormat="false" ht="15.75" hidden="false" customHeight="false" outlineLevel="0" collapsed="false">
      <c r="D14182" s="240" t="n">
        <v>14182</v>
      </c>
    </row>
    <row r="14183" customFormat="false" ht="15.75" hidden="false" customHeight="false" outlineLevel="0" collapsed="false">
      <c r="D14183" s="240" t="n">
        <v>14183</v>
      </c>
    </row>
    <row r="14184" customFormat="false" ht="15.75" hidden="false" customHeight="false" outlineLevel="0" collapsed="false">
      <c r="D14184" s="240" t="n">
        <v>14184</v>
      </c>
    </row>
    <row r="14185" customFormat="false" ht="15.75" hidden="false" customHeight="false" outlineLevel="0" collapsed="false">
      <c r="D14185" s="240" t="n">
        <v>14185</v>
      </c>
    </row>
    <row r="14186" customFormat="false" ht="15.75" hidden="false" customHeight="false" outlineLevel="0" collapsed="false">
      <c r="D14186" s="240" t="n">
        <v>14186</v>
      </c>
    </row>
    <row r="14187" customFormat="false" ht="15.75" hidden="false" customHeight="false" outlineLevel="0" collapsed="false">
      <c r="D14187" s="240" t="n">
        <v>14187</v>
      </c>
    </row>
    <row r="14188" customFormat="false" ht="15.75" hidden="false" customHeight="false" outlineLevel="0" collapsed="false">
      <c r="D14188" s="240" t="n">
        <v>14188</v>
      </c>
    </row>
    <row r="14189" customFormat="false" ht="15.75" hidden="false" customHeight="false" outlineLevel="0" collapsed="false">
      <c r="D14189" s="240" t="n">
        <v>14189</v>
      </c>
    </row>
    <row r="14190" customFormat="false" ht="15.75" hidden="false" customHeight="false" outlineLevel="0" collapsed="false">
      <c r="D14190" s="240" t="n">
        <v>14190</v>
      </c>
    </row>
    <row r="14191" customFormat="false" ht="15.75" hidden="false" customHeight="false" outlineLevel="0" collapsed="false">
      <c r="D14191" s="240" t="n">
        <v>14191</v>
      </c>
    </row>
    <row r="14192" customFormat="false" ht="15.75" hidden="false" customHeight="false" outlineLevel="0" collapsed="false">
      <c r="D14192" s="240" t="n">
        <v>14192</v>
      </c>
    </row>
    <row r="14193" customFormat="false" ht="15.75" hidden="false" customHeight="false" outlineLevel="0" collapsed="false">
      <c r="D14193" s="240" t="n">
        <v>14193</v>
      </c>
    </row>
    <row r="14194" customFormat="false" ht="15.75" hidden="false" customHeight="false" outlineLevel="0" collapsed="false">
      <c r="D14194" s="240" t="n">
        <v>14194</v>
      </c>
    </row>
    <row r="14195" customFormat="false" ht="15.75" hidden="false" customHeight="false" outlineLevel="0" collapsed="false">
      <c r="D14195" s="240" t="n">
        <v>14195</v>
      </c>
    </row>
    <row r="14196" customFormat="false" ht="15.75" hidden="false" customHeight="false" outlineLevel="0" collapsed="false">
      <c r="D14196" s="240" t="n">
        <v>14196</v>
      </c>
    </row>
    <row r="14197" customFormat="false" ht="15.75" hidden="false" customHeight="false" outlineLevel="0" collapsed="false">
      <c r="D14197" s="240" t="n">
        <v>14197</v>
      </c>
    </row>
    <row r="14198" customFormat="false" ht="15.75" hidden="false" customHeight="false" outlineLevel="0" collapsed="false">
      <c r="D14198" s="240" t="n">
        <v>14198</v>
      </c>
    </row>
    <row r="14199" customFormat="false" ht="15.75" hidden="false" customHeight="false" outlineLevel="0" collapsed="false">
      <c r="D14199" s="240" t="n">
        <v>14199</v>
      </c>
    </row>
    <row r="14200" customFormat="false" ht="15.75" hidden="false" customHeight="false" outlineLevel="0" collapsed="false">
      <c r="D14200" s="240" t="n">
        <v>14200</v>
      </c>
    </row>
    <row r="14201" customFormat="false" ht="15.75" hidden="false" customHeight="false" outlineLevel="0" collapsed="false">
      <c r="D14201" s="240" t="n">
        <v>14201</v>
      </c>
    </row>
    <row r="14202" customFormat="false" ht="15.75" hidden="false" customHeight="false" outlineLevel="0" collapsed="false">
      <c r="D14202" s="240" t="n">
        <v>14202</v>
      </c>
    </row>
    <row r="14203" customFormat="false" ht="15.75" hidden="false" customHeight="false" outlineLevel="0" collapsed="false">
      <c r="D14203" s="240" t="n">
        <v>14203</v>
      </c>
    </row>
    <row r="14204" customFormat="false" ht="15.75" hidden="false" customHeight="false" outlineLevel="0" collapsed="false">
      <c r="D14204" s="240" t="n">
        <v>14204</v>
      </c>
    </row>
    <row r="14205" customFormat="false" ht="15.75" hidden="false" customHeight="false" outlineLevel="0" collapsed="false">
      <c r="D14205" s="240" t="n">
        <v>14205</v>
      </c>
    </row>
    <row r="14206" customFormat="false" ht="15.75" hidden="false" customHeight="false" outlineLevel="0" collapsed="false">
      <c r="D14206" s="240" t="n">
        <v>14206</v>
      </c>
    </row>
    <row r="14207" customFormat="false" ht="15.75" hidden="false" customHeight="false" outlineLevel="0" collapsed="false">
      <c r="D14207" s="240" t="n">
        <v>14207</v>
      </c>
    </row>
    <row r="14208" customFormat="false" ht="15.75" hidden="false" customHeight="false" outlineLevel="0" collapsed="false">
      <c r="D14208" s="240" t="n">
        <v>14208</v>
      </c>
    </row>
    <row r="14209" customFormat="false" ht="15.75" hidden="false" customHeight="false" outlineLevel="0" collapsed="false">
      <c r="D14209" s="240" t="n">
        <v>14209</v>
      </c>
    </row>
    <row r="14210" customFormat="false" ht="15.75" hidden="false" customHeight="false" outlineLevel="0" collapsed="false">
      <c r="D14210" s="240" t="n">
        <v>14210</v>
      </c>
    </row>
    <row r="14211" customFormat="false" ht="15.75" hidden="false" customHeight="false" outlineLevel="0" collapsed="false">
      <c r="D14211" s="240" t="n">
        <v>14211</v>
      </c>
    </row>
    <row r="14212" customFormat="false" ht="15.75" hidden="false" customHeight="false" outlineLevel="0" collapsed="false">
      <c r="D14212" s="240" t="n">
        <v>14212</v>
      </c>
    </row>
    <row r="14213" customFormat="false" ht="15.75" hidden="false" customHeight="false" outlineLevel="0" collapsed="false">
      <c r="D14213" s="240" t="n">
        <v>14213</v>
      </c>
    </row>
    <row r="14214" customFormat="false" ht="15.75" hidden="false" customHeight="false" outlineLevel="0" collapsed="false">
      <c r="D14214" s="240" t="n">
        <v>14214</v>
      </c>
    </row>
    <row r="14215" customFormat="false" ht="15.75" hidden="false" customHeight="false" outlineLevel="0" collapsed="false">
      <c r="D14215" s="240" t="n">
        <v>14215</v>
      </c>
    </row>
    <row r="14216" customFormat="false" ht="15.75" hidden="false" customHeight="false" outlineLevel="0" collapsed="false">
      <c r="D14216" s="240" t="n">
        <v>14216</v>
      </c>
    </row>
    <row r="14217" customFormat="false" ht="15.75" hidden="false" customHeight="false" outlineLevel="0" collapsed="false">
      <c r="D14217" s="240" t="n">
        <v>14217</v>
      </c>
    </row>
    <row r="14218" customFormat="false" ht="15.75" hidden="false" customHeight="false" outlineLevel="0" collapsed="false">
      <c r="D14218" s="240" t="n">
        <v>14218</v>
      </c>
    </row>
    <row r="14219" customFormat="false" ht="15.75" hidden="false" customHeight="false" outlineLevel="0" collapsed="false">
      <c r="D14219" s="240" t="n">
        <v>14219</v>
      </c>
    </row>
    <row r="14220" customFormat="false" ht="15.75" hidden="false" customHeight="false" outlineLevel="0" collapsed="false">
      <c r="D14220" s="240" t="n">
        <v>14220</v>
      </c>
    </row>
    <row r="14221" customFormat="false" ht="15.75" hidden="false" customHeight="false" outlineLevel="0" collapsed="false">
      <c r="D14221" s="240" t="n">
        <v>14221</v>
      </c>
    </row>
    <row r="14222" customFormat="false" ht="15.75" hidden="false" customHeight="false" outlineLevel="0" collapsed="false">
      <c r="D14222" s="240" t="n">
        <v>14222</v>
      </c>
    </row>
    <row r="14223" customFormat="false" ht="15.75" hidden="false" customHeight="false" outlineLevel="0" collapsed="false">
      <c r="D14223" s="240" t="n">
        <v>14223</v>
      </c>
    </row>
    <row r="14224" customFormat="false" ht="15.75" hidden="false" customHeight="false" outlineLevel="0" collapsed="false">
      <c r="D14224" s="240" t="n">
        <v>14224</v>
      </c>
    </row>
    <row r="14225" customFormat="false" ht="15.75" hidden="false" customHeight="false" outlineLevel="0" collapsed="false">
      <c r="D14225" s="240" t="n">
        <v>14225</v>
      </c>
    </row>
    <row r="14226" customFormat="false" ht="15.75" hidden="false" customHeight="false" outlineLevel="0" collapsed="false">
      <c r="D14226" s="240" t="n">
        <v>14226</v>
      </c>
    </row>
    <row r="14227" customFormat="false" ht="15.75" hidden="false" customHeight="false" outlineLevel="0" collapsed="false">
      <c r="D14227" s="240" t="n">
        <v>14227</v>
      </c>
    </row>
    <row r="14228" customFormat="false" ht="15.75" hidden="false" customHeight="false" outlineLevel="0" collapsed="false">
      <c r="D14228" s="240" t="n">
        <v>14228</v>
      </c>
    </row>
    <row r="14229" customFormat="false" ht="15.75" hidden="false" customHeight="false" outlineLevel="0" collapsed="false">
      <c r="D14229" s="240" t="n">
        <v>14229</v>
      </c>
    </row>
    <row r="14230" customFormat="false" ht="15.75" hidden="false" customHeight="false" outlineLevel="0" collapsed="false">
      <c r="D14230" s="240" t="n">
        <v>14230</v>
      </c>
    </row>
    <row r="14231" customFormat="false" ht="15.75" hidden="false" customHeight="false" outlineLevel="0" collapsed="false">
      <c r="D14231" s="240" t="n">
        <v>14231</v>
      </c>
    </row>
    <row r="14232" customFormat="false" ht="15.75" hidden="false" customHeight="false" outlineLevel="0" collapsed="false">
      <c r="D14232" s="240" t="n">
        <v>14232</v>
      </c>
    </row>
    <row r="14233" customFormat="false" ht="15.75" hidden="false" customHeight="false" outlineLevel="0" collapsed="false">
      <c r="D14233" s="240" t="n">
        <v>14233</v>
      </c>
    </row>
    <row r="14234" customFormat="false" ht="15.75" hidden="false" customHeight="false" outlineLevel="0" collapsed="false">
      <c r="D14234" s="240" t="n">
        <v>14234</v>
      </c>
    </row>
    <row r="14235" customFormat="false" ht="15.75" hidden="false" customHeight="false" outlineLevel="0" collapsed="false">
      <c r="D14235" s="240" t="n">
        <v>14235</v>
      </c>
    </row>
    <row r="14236" customFormat="false" ht="15.75" hidden="false" customHeight="false" outlineLevel="0" collapsed="false">
      <c r="D14236" s="240" t="n">
        <v>14236</v>
      </c>
    </row>
    <row r="14237" customFormat="false" ht="15.75" hidden="false" customHeight="false" outlineLevel="0" collapsed="false">
      <c r="D14237" s="240" t="n">
        <v>14237</v>
      </c>
    </row>
    <row r="14238" customFormat="false" ht="15.75" hidden="false" customHeight="false" outlineLevel="0" collapsed="false">
      <c r="D14238" s="240" t="n">
        <v>14238</v>
      </c>
    </row>
    <row r="14239" customFormat="false" ht="15.75" hidden="false" customHeight="false" outlineLevel="0" collapsed="false">
      <c r="D14239" s="240" t="n">
        <v>14239</v>
      </c>
    </row>
    <row r="14240" customFormat="false" ht="15.75" hidden="false" customHeight="false" outlineLevel="0" collapsed="false">
      <c r="D14240" s="240" t="n">
        <v>14240</v>
      </c>
    </row>
    <row r="14241" customFormat="false" ht="15.75" hidden="false" customHeight="false" outlineLevel="0" collapsed="false">
      <c r="D14241" s="240" t="n">
        <v>14241</v>
      </c>
    </row>
    <row r="14242" customFormat="false" ht="15.75" hidden="false" customHeight="false" outlineLevel="0" collapsed="false">
      <c r="D14242" s="240" t="n">
        <v>14242</v>
      </c>
    </row>
    <row r="14243" customFormat="false" ht="15.75" hidden="false" customHeight="false" outlineLevel="0" collapsed="false">
      <c r="D14243" s="240" t="n">
        <v>14243</v>
      </c>
    </row>
    <row r="14244" customFormat="false" ht="15.75" hidden="false" customHeight="false" outlineLevel="0" collapsed="false">
      <c r="D14244" s="240" t="n">
        <v>14244</v>
      </c>
    </row>
    <row r="14245" customFormat="false" ht="15.75" hidden="false" customHeight="false" outlineLevel="0" collapsed="false">
      <c r="D14245" s="240" t="n">
        <v>14245</v>
      </c>
    </row>
    <row r="14246" customFormat="false" ht="15.75" hidden="false" customHeight="false" outlineLevel="0" collapsed="false">
      <c r="D14246" s="240" t="n">
        <v>14246</v>
      </c>
    </row>
    <row r="14247" customFormat="false" ht="15.75" hidden="false" customHeight="false" outlineLevel="0" collapsed="false">
      <c r="D14247" s="240" t="n">
        <v>14247</v>
      </c>
    </row>
    <row r="14248" customFormat="false" ht="15.75" hidden="false" customHeight="false" outlineLevel="0" collapsed="false">
      <c r="D14248" s="240" t="n">
        <v>14248</v>
      </c>
    </row>
    <row r="14249" customFormat="false" ht="15.75" hidden="false" customHeight="false" outlineLevel="0" collapsed="false">
      <c r="D14249" s="240" t="n">
        <v>14249</v>
      </c>
    </row>
    <row r="14250" customFormat="false" ht="15.75" hidden="false" customHeight="false" outlineLevel="0" collapsed="false">
      <c r="D14250" s="240" t="n">
        <v>14250</v>
      </c>
    </row>
    <row r="14251" customFormat="false" ht="15.75" hidden="false" customHeight="false" outlineLevel="0" collapsed="false">
      <c r="D14251" s="240" t="n">
        <v>14251</v>
      </c>
    </row>
    <row r="14252" customFormat="false" ht="15.75" hidden="false" customHeight="false" outlineLevel="0" collapsed="false">
      <c r="D14252" s="240" t="n">
        <v>14252</v>
      </c>
    </row>
    <row r="14253" customFormat="false" ht="15.75" hidden="false" customHeight="false" outlineLevel="0" collapsed="false">
      <c r="D14253" s="240" t="n">
        <v>14253</v>
      </c>
    </row>
    <row r="14254" customFormat="false" ht="15.75" hidden="false" customHeight="false" outlineLevel="0" collapsed="false">
      <c r="D14254" s="240" t="n">
        <v>14254</v>
      </c>
    </row>
    <row r="14255" customFormat="false" ht="15.75" hidden="false" customHeight="false" outlineLevel="0" collapsed="false">
      <c r="D14255" s="240" t="n">
        <v>14255</v>
      </c>
    </row>
    <row r="14256" customFormat="false" ht="15.75" hidden="false" customHeight="false" outlineLevel="0" collapsed="false">
      <c r="D14256" s="240" t="n">
        <v>14256</v>
      </c>
    </row>
    <row r="14257" customFormat="false" ht="15.75" hidden="false" customHeight="false" outlineLevel="0" collapsed="false">
      <c r="D14257" s="240" t="n">
        <v>14257</v>
      </c>
    </row>
    <row r="14258" customFormat="false" ht="15.75" hidden="false" customHeight="false" outlineLevel="0" collapsed="false">
      <c r="D14258" s="240" t="n">
        <v>14258</v>
      </c>
    </row>
    <row r="14259" customFormat="false" ht="15.75" hidden="false" customHeight="false" outlineLevel="0" collapsed="false">
      <c r="D14259" s="240" t="n">
        <v>14259</v>
      </c>
    </row>
    <row r="14260" customFormat="false" ht="15.75" hidden="false" customHeight="false" outlineLevel="0" collapsed="false">
      <c r="D14260" s="240" t="n">
        <v>14260</v>
      </c>
    </row>
    <row r="14261" customFormat="false" ht="15.75" hidden="false" customHeight="false" outlineLevel="0" collapsed="false">
      <c r="D14261" s="240" t="n">
        <v>14261</v>
      </c>
    </row>
    <row r="14262" customFormat="false" ht="15.75" hidden="false" customHeight="false" outlineLevel="0" collapsed="false">
      <c r="D14262" s="240" t="n">
        <v>14262</v>
      </c>
    </row>
    <row r="14263" customFormat="false" ht="15.75" hidden="false" customHeight="false" outlineLevel="0" collapsed="false">
      <c r="D14263" s="240" t="n">
        <v>14263</v>
      </c>
    </row>
    <row r="14264" customFormat="false" ht="15.75" hidden="false" customHeight="false" outlineLevel="0" collapsed="false">
      <c r="D14264" s="240" t="n">
        <v>14264</v>
      </c>
    </row>
    <row r="14265" customFormat="false" ht="15.75" hidden="false" customHeight="false" outlineLevel="0" collapsed="false">
      <c r="D14265" s="240" t="n">
        <v>14265</v>
      </c>
    </row>
    <row r="14266" customFormat="false" ht="15.75" hidden="false" customHeight="false" outlineLevel="0" collapsed="false">
      <c r="D14266" s="240" t="n">
        <v>14266</v>
      </c>
    </row>
    <row r="14267" customFormat="false" ht="15.75" hidden="false" customHeight="false" outlineLevel="0" collapsed="false">
      <c r="D14267" s="240" t="n">
        <v>14267</v>
      </c>
    </row>
    <row r="14268" customFormat="false" ht="15.75" hidden="false" customHeight="false" outlineLevel="0" collapsed="false">
      <c r="D14268" s="240" t="n">
        <v>14268</v>
      </c>
    </row>
    <row r="14269" customFormat="false" ht="15.75" hidden="false" customHeight="false" outlineLevel="0" collapsed="false">
      <c r="D14269" s="240" t="n">
        <v>14269</v>
      </c>
    </row>
    <row r="14270" customFormat="false" ht="15.75" hidden="false" customHeight="false" outlineLevel="0" collapsed="false">
      <c r="D14270" s="240" t="n">
        <v>14270</v>
      </c>
    </row>
    <row r="14271" customFormat="false" ht="15.75" hidden="false" customHeight="false" outlineLevel="0" collapsed="false">
      <c r="D14271" s="240" t="n">
        <v>14271</v>
      </c>
    </row>
    <row r="14272" customFormat="false" ht="15.75" hidden="false" customHeight="false" outlineLevel="0" collapsed="false">
      <c r="D14272" s="240" t="n">
        <v>14272</v>
      </c>
    </row>
    <row r="14273" customFormat="false" ht="15.75" hidden="false" customHeight="false" outlineLevel="0" collapsed="false">
      <c r="D14273" s="240" t="n">
        <v>14273</v>
      </c>
    </row>
    <row r="14274" customFormat="false" ht="15.75" hidden="false" customHeight="false" outlineLevel="0" collapsed="false">
      <c r="D14274" s="240" t="n">
        <v>14274</v>
      </c>
    </row>
    <row r="14275" customFormat="false" ht="15.75" hidden="false" customHeight="false" outlineLevel="0" collapsed="false">
      <c r="D14275" s="240" t="n">
        <v>14275</v>
      </c>
    </row>
    <row r="14276" customFormat="false" ht="15.75" hidden="false" customHeight="false" outlineLevel="0" collapsed="false">
      <c r="D14276" s="240" t="n">
        <v>14276</v>
      </c>
    </row>
    <row r="14277" customFormat="false" ht="15.75" hidden="false" customHeight="false" outlineLevel="0" collapsed="false">
      <c r="D14277" s="240" t="n">
        <v>14277</v>
      </c>
    </row>
    <row r="14278" customFormat="false" ht="15.75" hidden="false" customHeight="false" outlineLevel="0" collapsed="false">
      <c r="D14278" s="240" t="n">
        <v>14278</v>
      </c>
    </row>
    <row r="14279" customFormat="false" ht="15.75" hidden="false" customHeight="false" outlineLevel="0" collapsed="false">
      <c r="D14279" s="240" t="n">
        <v>14279</v>
      </c>
    </row>
    <row r="14280" customFormat="false" ht="15.75" hidden="false" customHeight="false" outlineLevel="0" collapsed="false">
      <c r="D14280" s="240" t="n">
        <v>14280</v>
      </c>
    </row>
    <row r="14281" customFormat="false" ht="15.75" hidden="false" customHeight="false" outlineLevel="0" collapsed="false">
      <c r="D14281" s="240" t="n">
        <v>14281</v>
      </c>
    </row>
    <row r="14282" customFormat="false" ht="15.75" hidden="false" customHeight="false" outlineLevel="0" collapsed="false">
      <c r="D14282" s="240" t="n">
        <v>14282</v>
      </c>
    </row>
    <row r="14283" customFormat="false" ht="15.75" hidden="false" customHeight="false" outlineLevel="0" collapsed="false">
      <c r="D14283" s="240" t="n">
        <v>14283</v>
      </c>
    </row>
    <row r="14284" customFormat="false" ht="15.75" hidden="false" customHeight="false" outlineLevel="0" collapsed="false">
      <c r="D14284" s="240" t="n">
        <v>14284</v>
      </c>
    </row>
    <row r="14285" customFormat="false" ht="15.75" hidden="false" customHeight="false" outlineLevel="0" collapsed="false">
      <c r="D14285" s="240" t="n">
        <v>14285</v>
      </c>
    </row>
    <row r="14286" customFormat="false" ht="15.75" hidden="false" customHeight="false" outlineLevel="0" collapsed="false">
      <c r="D14286" s="240" t="n">
        <v>14286</v>
      </c>
    </row>
    <row r="14287" customFormat="false" ht="15.75" hidden="false" customHeight="false" outlineLevel="0" collapsed="false">
      <c r="D14287" s="240" t="n">
        <v>14287</v>
      </c>
    </row>
    <row r="14288" customFormat="false" ht="15.75" hidden="false" customHeight="false" outlineLevel="0" collapsed="false">
      <c r="D14288" s="240" t="n">
        <v>14288</v>
      </c>
    </row>
    <row r="14289" customFormat="false" ht="15.75" hidden="false" customHeight="false" outlineLevel="0" collapsed="false">
      <c r="D14289" s="240" t="n">
        <v>14289</v>
      </c>
    </row>
    <row r="14290" customFormat="false" ht="15.75" hidden="false" customHeight="false" outlineLevel="0" collapsed="false">
      <c r="D14290" s="240" t="n">
        <v>14290</v>
      </c>
    </row>
    <row r="14291" customFormat="false" ht="15.75" hidden="false" customHeight="false" outlineLevel="0" collapsed="false">
      <c r="D14291" s="240" t="n">
        <v>14291</v>
      </c>
    </row>
    <row r="14292" customFormat="false" ht="15.75" hidden="false" customHeight="false" outlineLevel="0" collapsed="false">
      <c r="D14292" s="240" t="n">
        <v>14292</v>
      </c>
    </row>
    <row r="14293" customFormat="false" ht="15.75" hidden="false" customHeight="false" outlineLevel="0" collapsed="false">
      <c r="D14293" s="240" t="n">
        <v>14293</v>
      </c>
    </row>
    <row r="14294" customFormat="false" ht="15.75" hidden="false" customHeight="false" outlineLevel="0" collapsed="false">
      <c r="D14294" s="240" t="n">
        <v>14294</v>
      </c>
    </row>
    <row r="14295" customFormat="false" ht="15.75" hidden="false" customHeight="false" outlineLevel="0" collapsed="false">
      <c r="D14295" s="240" t="n">
        <v>14295</v>
      </c>
    </row>
    <row r="14296" customFormat="false" ht="15.75" hidden="false" customHeight="false" outlineLevel="0" collapsed="false">
      <c r="D14296" s="240" t="n">
        <v>14296</v>
      </c>
    </row>
    <row r="14297" customFormat="false" ht="15.75" hidden="false" customHeight="false" outlineLevel="0" collapsed="false">
      <c r="D14297" s="240" t="n">
        <v>14297</v>
      </c>
    </row>
    <row r="14298" customFormat="false" ht="15.75" hidden="false" customHeight="false" outlineLevel="0" collapsed="false">
      <c r="D14298" s="240" t="n">
        <v>14298</v>
      </c>
    </row>
    <row r="14299" customFormat="false" ht="15.75" hidden="false" customHeight="false" outlineLevel="0" collapsed="false">
      <c r="D14299" s="240" t="n">
        <v>14299</v>
      </c>
    </row>
    <row r="14300" customFormat="false" ht="15.75" hidden="false" customHeight="false" outlineLevel="0" collapsed="false">
      <c r="D14300" s="240" t="n">
        <v>14300</v>
      </c>
    </row>
    <row r="14301" customFormat="false" ht="15.75" hidden="false" customHeight="false" outlineLevel="0" collapsed="false">
      <c r="D14301" s="240" t="n">
        <v>14301</v>
      </c>
    </row>
    <row r="14302" customFormat="false" ht="15.75" hidden="false" customHeight="false" outlineLevel="0" collapsed="false">
      <c r="D14302" s="240" t="n">
        <v>14302</v>
      </c>
    </row>
    <row r="14303" customFormat="false" ht="15.75" hidden="false" customHeight="false" outlineLevel="0" collapsed="false">
      <c r="D14303" s="240" t="n">
        <v>14303</v>
      </c>
    </row>
    <row r="14304" customFormat="false" ht="15.75" hidden="false" customHeight="false" outlineLevel="0" collapsed="false">
      <c r="D14304" s="240" t="n">
        <v>14304</v>
      </c>
    </row>
    <row r="14305" customFormat="false" ht="15.75" hidden="false" customHeight="false" outlineLevel="0" collapsed="false">
      <c r="D14305" s="240" t="n">
        <v>14305</v>
      </c>
    </row>
    <row r="14306" customFormat="false" ht="15.75" hidden="false" customHeight="false" outlineLevel="0" collapsed="false">
      <c r="D14306" s="240" t="n">
        <v>14306</v>
      </c>
    </row>
    <row r="14307" customFormat="false" ht="15.75" hidden="false" customHeight="false" outlineLevel="0" collapsed="false">
      <c r="D14307" s="240" t="n">
        <v>14307</v>
      </c>
    </row>
    <row r="14308" customFormat="false" ht="15.75" hidden="false" customHeight="false" outlineLevel="0" collapsed="false">
      <c r="D14308" s="240" t="n">
        <v>14308</v>
      </c>
    </row>
    <row r="14309" customFormat="false" ht="15.75" hidden="false" customHeight="false" outlineLevel="0" collapsed="false">
      <c r="D14309" s="240" t="n">
        <v>14309</v>
      </c>
    </row>
    <row r="14310" customFormat="false" ht="15.75" hidden="false" customHeight="false" outlineLevel="0" collapsed="false">
      <c r="D14310" s="240" t="n">
        <v>14310</v>
      </c>
    </row>
    <row r="14311" customFormat="false" ht="15.75" hidden="false" customHeight="false" outlineLevel="0" collapsed="false">
      <c r="D14311" s="240" t="n">
        <v>14311</v>
      </c>
    </row>
    <row r="14312" customFormat="false" ht="15.75" hidden="false" customHeight="false" outlineLevel="0" collapsed="false">
      <c r="D14312" s="240" t="n">
        <v>14312</v>
      </c>
    </row>
    <row r="14313" customFormat="false" ht="15.75" hidden="false" customHeight="false" outlineLevel="0" collapsed="false">
      <c r="D14313" s="240" t="n">
        <v>14313</v>
      </c>
    </row>
    <row r="14314" customFormat="false" ht="15.75" hidden="false" customHeight="false" outlineLevel="0" collapsed="false">
      <c r="D14314" s="240" t="n">
        <v>14314</v>
      </c>
    </row>
    <row r="14315" customFormat="false" ht="15.75" hidden="false" customHeight="false" outlineLevel="0" collapsed="false">
      <c r="D14315" s="240" t="n">
        <v>14315</v>
      </c>
    </row>
    <row r="14316" customFormat="false" ht="15.75" hidden="false" customHeight="false" outlineLevel="0" collapsed="false">
      <c r="D14316" s="240" t="n">
        <v>14316</v>
      </c>
    </row>
    <row r="14317" customFormat="false" ht="15.75" hidden="false" customHeight="false" outlineLevel="0" collapsed="false">
      <c r="D14317" s="240" t="n">
        <v>14317</v>
      </c>
    </row>
    <row r="14318" customFormat="false" ht="15.75" hidden="false" customHeight="false" outlineLevel="0" collapsed="false">
      <c r="D14318" s="240" t="n">
        <v>14318</v>
      </c>
    </row>
    <row r="14319" customFormat="false" ht="15.75" hidden="false" customHeight="false" outlineLevel="0" collapsed="false">
      <c r="D14319" s="240" t="n">
        <v>14319</v>
      </c>
    </row>
    <row r="14320" customFormat="false" ht="15.75" hidden="false" customHeight="false" outlineLevel="0" collapsed="false">
      <c r="D14320" s="240" t="n">
        <v>14320</v>
      </c>
    </row>
    <row r="14321" customFormat="false" ht="15.75" hidden="false" customHeight="false" outlineLevel="0" collapsed="false">
      <c r="D14321" s="240" t="n">
        <v>14321</v>
      </c>
    </row>
    <row r="14322" customFormat="false" ht="15.75" hidden="false" customHeight="false" outlineLevel="0" collapsed="false">
      <c r="D14322" s="240" t="n">
        <v>14322</v>
      </c>
    </row>
    <row r="14323" customFormat="false" ht="15.75" hidden="false" customHeight="false" outlineLevel="0" collapsed="false">
      <c r="D14323" s="240" t="n">
        <v>14323</v>
      </c>
    </row>
    <row r="14324" customFormat="false" ht="15.75" hidden="false" customHeight="false" outlineLevel="0" collapsed="false">
      <c r="D14324" s="240" t="n">
        <v>14324</v>
      </c>
    </row>
    <row r="14325" customFormat="false" ht="15.75" hidden="false" customHeight="false" outlineLevel="0" collapsed="false">
      <c r="D14325" s="240" t="n">
        <v>14325</v>
      </c>
    </row>
    <row r="14326" customFormat="false" ht="15.75" hidden="false" customHeight="false" outlineLevel="0" collapsed="false">
      <c r="D14326" s="240" t="n">
        <v>14326</v>
      </c>
    </row>
    <row r="14327" customFormat="false" ht="15.75" hidden="false" customHeight="false" outlineLevel="0" collapsed="false">
      <c r="D14327" s="240" t="n">
        <v>14327</v>
      </c>
    </row>
    <row r="14328" customFormat="false" ht="15.75" hidden="false" customHeight="false" outlineLevel="0" collapsed="false">
      <c r="D14328" s="240" t="n">
        <v>14328</v>
      </c>
    </row>
    <row r="14329" customFormat="false" ht="15.75" hidden="false" customHeight="false" outlineLevel="0" collapsed="false">
      <c r="D14329" s="240" t="n">
        <v>14329</v>
      </c>
    </row>
    <row r="14330" customFormat="false" ht="15.75" hidden="false" customHeight="false" outlineLevel="0" collapsed="false">
      <c r="D14330" s="240" t="n">
        <v>14330</v>
      </c>
    </row>
    <row r="14331" customFormat="false" ht="15.75" hidden="false" customHeight="false" outlineLevel="0" collapsed="false">
      <c r="D14331" s="240" t="n">
        <v>14331</v>
      </c>
    </row>
    <row r="14332" customFormat="false" ht="15.75" hidden="false" customHeight="false" outlineLevel="0" collapsed="false">
      <c r="D14332" s="240" t="n">
        <v>14332</v>
      </c>
    </row>
    <row r="14333" customFormat="false" ht="15.75" hidden="false" customHeight="false" outlineLevel="0" collapsed="false">
      <c r="D14333" s="240" t="n">
        <v>14333</v>
      </c>
    </row>
    <row r="14334" customFormat="false" ht="15.75" hidden="false" customHeight="false" outlineLevel="0" collapsed="false">
      <c r="D14334" s="240" t="n">
        <v>14334</v>
      </c>
    </row>
    <row r="14335" customFormat="false" ht="15.75" hidden="false" customHeight="false" outlineLevel="0" collapsed="false">
      <c r="D14335" s="240" t="n">
        <v>14335</v>
      </c>
    </row>
    <row r="14336" customFormat="false" ht="15.75" hidden="false" customHeight="false" outlineLevel="0" collapsed="false">
      <c r="D14336" s="240" t="n">
        <v>14336</v>
      </c>
    </row>
    <row r="14337" customFormat="false" ht="15.75" hidden="false" customHeight="false" outlineLevel="0" collapsed="false">
      <c r="D14337" s="240" t="n">
        <v>14337</v>
      </c>
    </row>
    <row r="14338" customFormat="false" ht="15.75" hidden="false" customHeight="false" outlineLevel="0" collapsed="false">
      <c r="D14338" s="240" t="n">
        <v>14338</v>
      </c>
    </row>
    <row r="14339" customFormat="false" ht="15.75" hidden="false" customHeight="false" outlineLevel="0" collapsed="false">
      <c r="D14339" s="240" t="n">
        <v>14339</v>
      </c>
    </row>
    <row r="14340" customFormat="false" ht="15.75" hidden="false" customHeight="false" outlineLevel="0" collapsed="false">
      <c r="D14340" s="240" t="n">
        <v>14340</v>
      </c>
    </row>
    <row r="14341" customFormat="false" ht="15.75" hidden="false" customHeight="false" outlineLevel="0" collapsed="false">
      <c r="D14341" s="240" t="n">
        <v>14341</v>
      </c>
    </row>
    <row r="14342" customFormat="false" ht="15.75" hidden="false" customHeight="false" outlineLevel="0" collapsed="false">
      <c r="D14342" s="240" t="n">
        <v>14342</v>
      </c>
    </row>
    <row r="14343" customFormat="false" ht="15.75" hidden="false" customHeight="false" outlineLevel="0" collapsed="false">
      <c r="D14343" s="240" t="n">
        <v>14343</v>
      </c>
    </row>
    <row r="14344" customFormat="false" ht="15.75" hidden="false" customHeight="false" outlineLevel="0" collapsed="false">
      <c r="D14344" s="240" t="n">
        <v>14344</v>
      </c>
    </row>
    <row r="14345" customFormat="false" ht="15.75" hidden="false" customHeight="false" outlineLevel="0" collapsed="false">
      <c r="D14345" s="240" t="n">
        <v>14345</v>
      </c>
    </row>
    <row r="14346" customFormat="false" ht="15.75" hidden="false" customHeight="false" outlineLevel="0" collapsed="false">
      <c r="D14346" s="240" t="n">
        <v>14346</v>
      </c>
    </row>
    <row r="14347" customFormat="false" ht="15.75" hidden="false" customHeight="false" outlineLevel="0" collapsed="false">
      <c r="D14347" s="240" t="n">
        <v>14347</v>
      </c>
    </row>
    <row r="14348" customFormat="false" ht="15.75" hidden="false" customHeight="false" outlineLevel="0" collapsed="false">
      <c r="D14348" s="240" t="n">
        <v>14348</v>
      </c>
    </row>
    <row r="14349" customFormat="false" ht="15.75" hidden="false" customHeight="false" outlineLevel="0" collapsed="false">
      <c r="D14349" s="240" t="n">
        <v>14349</v>
      </c>
    </row>
    <row r="14350" customFormat="false" ht="15.75" hidden="false" customHeight="false" outlineLevel="0" collapsed="false">
      <c r="D14350" s="240" t="n">
        <v>14350</v>
      </c>
    </row>
    <row r="14351" customFormat="false" ht="15.75" hidden="false" customHeight="false" outlineLevel="0" collapsed="false">
      <c r="D14351" s="240" t="n">
        <v>14351</v>
      </c>
    </row>
    <row r="14352" customFormat="false" ht="15.75" hidden="false" customHeight="false" outlineLevel="0" collapsed="false">
      <c r="D14352" s="240" t="n">
        <v>14352</v>
      </c>
    </row>
    <row r="14353" customFormat="false" ht="15.75" hidden="false" customHeight="false" outlineLevel="0" collapsed="false">
      <c r="D14353" s="240" t="n">
        <v>14353</v>
      </c>
    </row>
    <row r="14354" customFormat="false" ht="15.75" hidden="false" customHeight="false" outlineLevel="0" collapsed="false">
      <c r="D14354" s="240" t="n">
        <v>14354</v>
      </c>
    </row>
    <row r="14355" customFormat="false" ht="15.75" hidden="false" customHeight="false" outlineLevel="0" collapsed="false">
      <c r="D14355" s="240" t="n">
        <v>14355</v>
      </c>
    </row>
    <row r="14356" customFormat="false" ht="15.75" hidden="false" customHeight="false" outlineLevel="0" collapsed="false">
      <c r="D14356" s="240" t="n">
        <v>14356</v>
      </c>
    </row>
    <row r="14357" customFormat="false" ht="15.75" hidden="false" customHeight="false" outlineLevel="0" collapsed="false">
      <c r="D14357" s="240" t="n">
        <v>14357</v>
      </c>
    </row>
    <row r="14358" customFormat="false" ht="15.75" hidden="false" customHeight="false" outlineLevel="0" collapsed="false">
      <c r="D14358" s="240" t="n">
        <v>14358</v>
      </c>
    </row>
    <row r="14359" customFormat="false" ht="15.75" hidden="false" customHeight="false" outlineLevel="0" collapsed="false">
      <c r="D14359" s="240" t="n">
        <v>14359</v>
      </c>
    </row>
    <row r="14360" customFormat="false" ht="15.75" hidden="false" customHeight="false" outlineLevel="0" collapsed="false">
      <c r="D14360" s="240" t="n">
        <v>14360</v>
      </c>
    </row>
    <row r="14361" customFormat="false" ht="15.75" hidden="false" customHeight="false" outlineLevel="0" collapsed="false">
      <c r="D14361" s="240" t="n">
        <v>14361</v>
      </c>
    </row>
    <row r="14362" customFormat="false" ht="15.75" hidden="false" customHeight="false" outlineLevel="0" collapsed="false">
      <c r="D14362" s="240" t="n">
        <v>14362</v>
      </c>
    </row>
    <row r="14363" customFormat="false" ht="15.75" hidden="false" customHeight="false" outlineLevel="0" collapsed="false">
      <c r="D14363" s="240" t="n">
        <v>14363</v>
      </c>
    </row>
    <row r="14364" customFormat="false" ht="15.75" hidden="false" customHeight="false" outlineLevel="0" collapsed="false">
      <c r="D14364" s="240" t="n">
        <v>14364</v>
      </c>
    </row>
    <row r="14365" customFormat="false" ht="15.75" hidden="false" customHeight="false" outlineLevel="0" collapsed="false">
      <c r="D14365" s="240" t="n">
        <v>14365</v>
      </c>
    </row>
    <row r="14366" customFormat="false" ht="15.75" hidden="false" customHeight="false" outlineLevel="0" collapsed="false">
      <c r="D14366" s="240" t="n">
        <v>14366</v>
      </c>
    </row>
    <row r="14367" customFormat="false" ht="15.75" hidden="false" customHeight="false" outlineLevel="0" collapsed="false">
      <c r="D14367" s="240" t="n">
        <v>14367</v>
      </c>
    </row>
    <row r="14368" customFormat="false" ht="15.75" hidden="false" customHeight="false" outlineLevel="0" collapsed="false">
      <c r="D14368" s="240" t="n">
        <v>14368</v>
      </c>
    </row>
    <row r="14369" customFormat="false" ht="15.75" hidden="false" customHeight="false" outlineLevel="0" collapsed="false">
      <c r="D14369" s="240" t="n">
        <v>14369</v>
      </c>
    </row>
    <row r="14370" customFormat="false" ht="15.75" hidden="false" customHeight="false" outlineLevel="0" collapsed="false">
      <c r="D14370" s="240" t="n">
        <v>14370</v>
      </c>
    </row>
    <row r="14371" customFormat="false" ht="15.75" hidden="false" customHeight="false" outlineLevel="0" collapsed="false">
      <c r="D14371" s="240" t="n">
        <v>14371</v>
      </c>
    </row>
    <row r="14372" customFormat="false" ht="15.75" hidden="false" customHeight="false" outlineLevel="0" collapsed="false">
      <c r="D14372" s="240" t="n">
        <v>14372</v>
      </c>
    </row>
    <row r="14373" customFormat="false" ht="15.75" hidden="false" customHeight="false" outlineLevel="0" collapsed="false">
      <c r="D14373" s="240" t="n">
        <v>14373</v>
      </c>
    </row>
    <row r="14374" customFormat="false" ht="15.75" hidden="false" customHeight="false" outlineLevel="0" collapsed="false">
      <c r="D14374" s="240" t="n">
        <v>14374</v>
      </c>
    </row>
    <row r="14375" customFormat="false" ht="15.75" hidden="false" customHeight="false" outlineLevel="0" collapsed="false">
      <c r="D14375" s="240" t="n">
        <v>14375</v>
      </c>
    </row>
    <row r="14376" customFormat="false" ht="15.75" hidden="false" customHeight="false" outlineLevel="0" collapsed="false">
      <c r="D14376" s="240" t="n">
        <v>14376</v>
      </c>
    </row>
    <row r="14377" customFormat="false" ht="15.75" hidden="false" customHeight="false" outlineLevel="0" collapsed="false">
      <c r="D14377" s="240" t="n">
        <v>14377</v>
      </c>
    </row>
    <row r="14378" customFormat="false" ht="15.75" hidden="false" customHeight="false" outlineLevel="0" collapsed="false">
      <c r="D14378" s="240" t="n">
        <v>14378</v>
      </c>
    </row>
    <row r="14379" customFormat="false" ht="15.75" hidden="false" customHeight="false" outlineLevel="0" collapsed="false">
      <c r="D14379" s="240" t="n">
        <v>14379</v>
      </c>
    </row>
    <row r="14380" customFormat="false" ht="15.75" hidden="false" customHeight="false" outlineLevel="0" collapsed="false">
      <c r="D14380" s="240" t="n">
        <v>14380</v>
      </c>
    </row>
    <row r="14381" customFormat="false" ht="15.75" hidden="false" customHeight="false" outlineLevel="0" collapsed="false">
      <c r="D14381" s="240" t="n">
        <v>14381</v>
      </c>
    </row>
    <row r="14382" customFormat="false" ht="15.75" hidden="false" customHeight="false" outlineLevel="0" collapsed="false">
      <c r="D14382" s="240" t="n">
        <v>14382</v>
      </c>
    </row>
    <row r="14383" customFormat="false" ht="15.75" hidden="false" customHeight="false" outlineLevel="0" collapsed="false">
      <c r="D14383" s="240" t="n">
        <v>14383</v>
      </c>
    </row>
    <row r="14384" customFormat="false" ht="15.75" hidden="false" customHeight="false" outlineLevel="0" collapsed="false">
      <c r="D14384" s="240" t="n">
        <v>14384</v>
      </c>
    </row>
    <row r="14385" customFormat="false" ht="15.75" hidden="false" customHeight="false" outlineLevel="0" collapsed="false">
      <c r="D14385" s="240" t="n">
        <v>14385</v>
      </c>
    </row>
    <row r="14386" customFormat="false" ht="15.75" hidden="false" customHeight="false" outlineLevel="0" collapsed="false">
      <c r="D14386" s="240" t="n">
        <v>14386</v>
      </c>
    </row>
    <row r="14387" customFormat="false" ht="15.75" hidden="false" customHeight="false" outlineLevel="0" collapsed="false">
      <c r="D14387" s="240" t="n">
        <v>14387</v>
      </c>
    </row>
    <row r="14388" customFormat="false" ht="15.75" hidden="false" customHeight="false" outlineLevel="0" collapsed="false">
      <c r="D14388" s="240" t="n">
        <v>14388</v>
      </c>
    </row>
    <row r="14389" customFormat="false" ht="15.75" hidden="false" customHeight="false" outlineLevel="0" collapsed="false">
      <c r="D14389" s="240" t="n">
        <v>14389</v>
      </c>
    </row>
    <row r="14390" customFormat="false" ht="15.75" hidden="false" customHeight="false" outlineLevel="0" collapsed="false">
      <c r="D14390" s="240" t="n">
        <v>14390</v>
      </c>
    </row>
    <row r="14391" customFormat="false" ht="15.75" hidden="false" customHeight="false" outlineLevel="0" collapsed="false">
      <c r="D14391" s="240" t="n">
        <v>14391</v>
      </c>
    </row>
    <row r="14392" customFormat="false" ht="15.75" hidden="false" customHeight="false" outlineLevel="0" collapsed="false">
      <c r="D14392" s="240" t="n">
        <v>14392</v>
      </c>
    </row>
    <row r="14393" customFormat="false" ht="15.75" hidden="false" customHeight="false" outlineLevel="0" collapsed="false">
      <c r="D14393" s="240" t="n">
        <v>14393</v>
      </c>
    </row>
    <row r="14394" customFormat="false" ht="15.75" hidden="false" customHeight="false" outlineLevel="0" collapsed="false">
      <c r="D14394" s="240" t="n">
        <v>14394</v>
      </c>
    </row>
    <row r="14395" customFormat="false" ht="15.75" hidden="false" customHeight="false" outlineLevel="0" collapsed="false">
      <c r="D14395" s="240" t="n">
        <v>14395</v>
      </c>
    </row>
    <row r="14396" customFormat="false" ht="15.75" hidden="false" customHeight="false" outlineLevel="0" collapsed="false">
      <c r="D14396" s="240" t="n">
        <v>14396</v>
      </c>
    </row>
    <row r="14397" customFormat="false" ht="15.75" hidden="false" customHeight="false" outlineLevel="0" collapsed="false">
      <c r="D14397" s="240" t="n">
        <v>14397</v>
      </c>
    </row>
    <row r="14398" customFormat="false" ht="15.75" hidden="false" customHeight="false" outlineLevel="0" collapsed="false">
      <c r="D14398" s="240" t="n">
        <v>14398</v>
      </c>
    </row>
    <row r="14399" customFormat="false" ht="15.75" hidden="false" customHeight="false" outlineLevel="0" collapsed="false">
      <c r="D14399" s="240" t="n">
        <v>14399</v>
      </c>
    </row>
    <row r="14400" customFormat="false" ht="15.75" hidden="false" customHeight="false" outlineLevel="0" collapsed="false">
      <c r="D14400" s="240" t="n">
        <v>14400</v>
      </c>
    </row>
    <row r="14401" customFormat="false" ht="15.75" hidden="false" customHeight="false" outlineLevel="0" collapsed="false">
      <c r="D14401" s="240" t="n">
        <v>14401</v>
      </c>
    </row>
    <row r="14402" customFormat="false" ht="15.75" hidden="false" customHeight="false" outlineLevel="0" collapsed="false">
      <c r="D14402" s="240" t="n">
        <v>14402</v>
      </c>
    </row>
    <row r="14403" customFormat="false" ht="15.75" hidden="false" customHeight="false" outlineLevel="0" collapsed="false">
      <c r="D14403" s="240" t="n">
        <v>14403</v>
      </c>
    </row>
    <row r="14404" customFormat="false" ht="15.75" hidden="false" customHeight="false" outlineLevel="0" collapsed="false">
      <c r="D14404" s="240" t="n">
        <v>14404</v>
      </c>
    </row>
    <row r="14405" customFormat="false" ht="15.75" hidden="false" customHeight="false" outlineLevel="0" collapsed="false">
      <c r="D14405" s="240" t="n">
        <v>14405</v>
      </c>
    </row>
    <row r="14406" customFormat="false" ht="15.75" hidden="false" customHeight="false" outlineLevel="0" collapsed="false">
      <c r="D14406" s="240" t="n">
        <v>14406</v>
      </c>
    </row>
    <row r="14407" customFormat="false" ht="15.75" hidden="false" customHeight="false" outlineLevel="0" collapsed="false">
      <c r="D14407" s="240" t="n">
        <v>14407</v>
      </c>
    </row>
    <row r="14408" customFormat="false" ht="15.75" hidden="false" customHeight="false" outlineLevel="0" collapsed="false">
      <c r="D14408" s="240" t="n">
        <v>14408</v>
      </c>
    </row>
    <row r="14409" customFormat="false" ht="15.75" hidden="false" customHeight="false" outlineLevel="0" collapsed="false">
      <c r="D14409" s="240" t="n">
        <v>14409</v>
      </c>
    </row>
    <row r="14410" customFormat="false" ht="15.75" hidden="false" customHeight="false" outlineLevel="0" collapsed="false">
      <c r="D14410" s="240" t="n">
        <v>14410</v>
      </c>
    </row>
    <row r="14411" customFormat="false" ht="15.75" hidden="false" customHeight="false" outlineLevel="0" collapsed="false">
      <c r="D14411" s="240" t="n">
        <v>14411</v>
      </c>
    </row>
    <row r="14412" customFormat="false" ht="15.75" hidden="false" customHeight="false" outlineLevel="0" collapsed="false">
      <c r="D14412" s="240" t="n">
        <v>14412</v>
      </c>
    </row>
    <row r="14413" customFormat="false" ht="15.75" hidden="false" customHeight="false" outlineLevel="0" collapsed="false">
      <c r="D14413" s="240" t="n">
        <v>14413</v>
      </c>
    </row>
    <row r="14414" customFormat="false" ht="15.75" hidden="false" customHeight="false" outlineLevel="0" collapsed="false">
      <c r="D14414" s="240" t="n">
        <v>14414</v>
      </c>
    </row>
    <row r="14415" customFormat="false" ht="15.75" hidden="false" customHeight="false" outlineLevel="0" collapsed="false">
      <c r="D14415" s="240" t="n">
        <v>14415</v>
      </c>
    </row>
    <row r="14416" customFormat="false" ht="15.75" hidden="false" customHeight="false" outlineLevel="0" collapsed="false">
      <c r="D14416" s="240" t="n">
        <v>14416</v>
      </c>
    </row>
    <row r="14417" customFormat="false" ht="15.75" hidden="false" customHeight="false" outlineLevel="0" collapsed="false">
      <c r="D14417" s="240" t="n">
        <v>14417</v>
      </c>
    </row>
    <row r="14418" customFormat="false" ht="15.75" hidden="false" customHeight="false" outlineLevel="0" collapsed="false">
      <c r="D14418" s="240" t="n">
        <v>14418</v>
      </c>
    </row>
    <row r="14419" customFormat="false" ht="15.75" hidden="false" customHeight="false" outlineLevel="0" collapsed="false">
      <c r="D14419" s="240" t="n">
        <v>14419</v>
      </c>
    </row>
    <row r="14420" customFormat="false" ht="15.75" hidden="false" customHeight="false" outlineLevel="0" collapsed="false">
      <c r="D14420" s="240" t="n">
        <v>14420</v>
      </c>
    </row>
    <row r="14421" customFormat="false" ht="15.75" hidden="false" customHeight="false" outlineLevel="0" collapsed="false">
      <c r="D14421" s="240" t="n">
        <v>14421</v>
      </c>
    </row>
    <row r="14422" customFormat="false" ht="15.75" hidden="false" customHeight="false" outlineLevel="0" collapsed="false">
      <c r="D14422" s="240" t="n">
        <v>14422</v>
      </c>
    </row>
    <row r="14423" customFormat="false" ht="15.75" hidden="false" customHeight="false" outlineLevel="0" collapsed="false">
      <c r="D14423" s="240" t="n">
        <v>14423</v>
      </c>
    </row>
    <row r="14424" customFormat="false" ht="15.75" hidden="false" customHeight="false" outlineLevel="0" collapsed="false">
      <c r="D14424" s="240" t="n">
        <v>14424</v>
      </c>
    </row>
    <row r="14425" customFormat="false" ht="15.75" hidden="false" customHeight="false" outlineLevel="0" collapsed="false">
      <c r="D14425" s="240" t="n">
        <v>14425</v>
      </c>
    </row>
    <row r="14426" customFormat="false" ht="15.75" hidden="false" customHeight="false" outlineLevel="0" collapsed="false">
      <c r="D14426" s="240" t="n">
        <v>14426</v>
      </c>
    </row>
    <row r="14427" customFormat="false" ht="15.75" hidden="false" customHeight="false" outlineLevel="0" collapsed="false">
      <c r="D14427" s="240" t="n">
        <v>14427</v>
      </c>
    </row>
    <row r="14428" customFormat="false" ht="15.75" hidden="false" customHeight="false" outlineLevel="0" collapsed="false">
      <c r="D14428" s="240" t="n">
        <v>14428</v>
      </c>
    </row>
    <row r="14429" customFormat="false" ht="15.75" hidden="false" customHeight="false" outlineLevel="0" collapsed="false">
      <c r="D14429" s="240" t="n">
        <v>14429</v>
      </c>
    </row>
    <row r="14430" customFormat="false" ht="15.75" hidden="false" customHeight="false" outlineLevel="0" collapsed="false">
      <c r="D14430" s="240" t="n">
        <v>14430</v>
      </c>
    </row>
    <row r="14431" customFormat="false" ht="15.75" hidden="false" customHeight="false" outlineLevel="0" collapsed="false">
      <c r="D14431" s="240" t="n">
        <v>14431</v>
      </c>
    </row>
    <row r="14432" customFormat="false" ht="15.75" hidden="false" customHeight="false" outlineLevel="0" collapsed="false">
      <c r="D14432" s="240" t="n">
        <v>14432</v>
      </c>
    </row>
    <row r="14433" customFormat="false" ht="15.75" hidden="false" customHeight="false" outlineLevel="0" collapsed="false">
      <c r="D14433" s="240" t="n">
        <v>14433</v>
      </c>
    </row>
    <row r="14434" customFormat="false" ht="15.75" hidden="false" customHeight="false" outlineLevel="0" collapsed="false">
      <c r="D14434" s="240" t="n">
        <v>14434</v>
      </c>
    </row>
    <row r="14435" customFormat="false" ht="15.75" hidden="false" customHeight="false" outlineLevel="0" collapsed="false">
      <c r="D14435" s="240" t="n">
        <v>14435</v>
      </c>
    </row>
    <row r="14436" customFormat="false" ht="15.75" hidden="false" customHeight="false" outlineLevel="0" collapsed="false">
      <c r="D14436" s="240" t="n">
        <v>14436</v>
      </c>
    </row>
    <row r="14437" customFormat="false" ht="15.75" hidden="false" customHeight="false" outlineLevel="0" collapsed="false">
      <c r="D14437" s="240" t="n">
        <v>14437</v>
      </c>
    </row>
    <row r="14438" customFormat="false" ht="15.75" hidden="false" customHeight="false" outlineLevel="0" collapsed="false">
      <c r="D14438" s="240" t="n">
        <v>14438</v>
      </c>
    </row>
    <row r="14439" customFormat="false" ht="15.75" hidden="false" customHeight="false" outlineLevel="0" collapsed="false">
      <c r="D14439" s="240" t="n">
        <v>14439</v>
      </c>
    </row>
    <row r="14440" customFormat="false" ht="15.75" hidden="false" customHeight="false" outlineLevel="0" collapsed="false">
      <c r="D14440" s="240" t="n">
        <v>14440</v>
      </c>
    </row>
    <row r="14441" customFormat="false" ht="15.75" hidden="false" customHeight="false" outlineLevel="0" collapsed="false">
      <c r="D14441" s="240" t="n">
        <v>14441</v>
      </c>
    </row>
    <row r="14442" customFormat="false" ht="15.75" hidden="false" customHeight="false" outlineLevel="0" collapsed="false">
      <c r="D14442" s="240" t="n">
        <v>14442</v>
      </c>
    </row>
    <row r="14443" customFormat="false" ht="15.75" hidden="false" customHeight="false" outlineLevel="0" collapsed="false">
      <c r="D14443" s="240" t="n">
        <v>14443</v>
      </c>
    </row>
    <row r="14444" customFormat="false" ht="15.75" hidden="false" customHeight="false" outlineLevel="0" collapsed="false">
      <c r="D14444" s="240" t="n">
        <v>14444</v>
      </c>
    </row>
    <row r="14445" customFormat="false" ht="15.75" hidden="false" customHeight="false" outlineLevel="0" collapsed="false">
      <c r="D14445" s="240" t="n">
        <v>14445</v>
      </c>
    </row>
    <row r="14446" customFormat="false" ht="15.75" hidden="false" customHeight="false" outlineLevel="0" collapsed="false">
      <c r="D14446" s="240" t="n">
        <v>14446</v>
      </c>
    </row>
    <row r="14447" customFormat="false" ht="15.75" hidden="false" customHeight="false" outlineLevel="0" collapsed="false">
      <c r="D14447" s="240" t="n">
        <v>14447</v>
      </c>
    </row>
    <row r="14448" customFormat="false" ht="15.75" hidden="false" customHeight="false" outlineLevel="0" collapsed="false">
      <c r="D14448" s="240" t="n">
        <v>14448</v>
      </c>
    </row>
    <row r="14449" customFormat="false" ht="15.75" hidden="false" customHeight="false" outlineLevel="0" collapsed="false">
      <c r="D14449" s="240" t="n">
        <v>14449</v>
      </c>
    </row>
    <row r="14450" customFormat="false" ht="15.75" hidden="false" customHeight="false" outlineLevel="0" collapsed="false">
      <c r="D14450" s="240" t="n">
        <v>14450</v>
      </c>
    </row>
    <row r="14451" customFormat="false" ht="15.75" hidden="false" customHeight="false" outlineLevel="0" collapsed="false">
      <c r="D14451" s="240" t="n">
        <v>14451</v>
      </c>
    </row>
    <row r="14452" customFormat="false" ht="15.75" hidden="false" customHeight="false" outlineLevel="0" collapsed="false">
      <c r="D14452" s="240" t="n">
        <v>14452</v>
      </c>
    </row>
    <row r="14453" customFormat="false" ht="15.75" hidden="false" customHeight="false" outlineLevel="0" collapsed="false">
      <c r="D14453" s="240" t="n">
        <v>14453</v>
      </c>
    </row>
    <row r="14454" customFormat="false" ht="15.75" hidden="false" customHeight="false" outlineLevel="0" collapsed="false">
      <c r="D14454" s="240" t="n">
        <v>14454</v>
      </c>
    </row>
    <row r="14455" customFormat="false" ht="15.75" hidden="false" customHeight="false" outlineLevel="0" collapsed="false">
      <c r="D14455" s="240" t="n">
        <v>14455</v>
      </c>
    </row>
    <row r="14456" customFormat="false" ht="15.75" hidden="false" customHeight="false" outlineLevel="0" collapsed="false">
      <c r="D14456" s="240" t="n">
        <v>14456</v>
      </c>
    </row>
    <row r="14457" customFormat="false" ht="15.75" hidden="false" customHeight="false" outlineLevel="0" collapsed="false">
      <c r="D14457" s="240" t="n">
        <v>14457</v>
      </c>
    </row>
    <row r="14458" customFormat="false" ht="15.75" hidden="false" customHeight="false" outlineLevel="0" collapsed="false">
      <c r="D14458" s="240" t="n">
        <v>14458</v>
      </c>
    </row>
    <row r="14459" customFormat="false" ht="15.75" hidden="false" customHeight="false" outlineLevel="0" collapsed="false">
      <c r="D14459" s="240" t="n">
        <v>14459</v>
      </c>
    </row>
    <row r="14460" customFormat="false" ht="15.75" hidden="false" customHeight="false" outlineLevel="0" collapsed="false">
      <c r="D14460" s="240" t="n">
        <v>14460</v>
      </c>
    </row>
    <row r="14461" customFormat="false" ht="15.75" hidden="false" customHeight="false" outlineLevel="0" collapsed="false">
      <c r="D14461" s="240" t="n">
        <v>14461</v>
      </c>
    </row>
    <row r="14462" customFormat="false" ht="15.75" hidden="false" customHeight="false" outlineLevel="0" collapsed="false">
      <c r="D14462" s="240" t="n">
        <v>14462</v>
      </c>
    </row>
    <row r="14463" customFormat="false" ht="15.75" hidden="false" customHeight="false" outlineLevel="0" collapsed="false">
      <c r="D14463" s="240" t="n">
        <v>14463</v>
      </c>
    </row>
    <row r="14464" customFormat="false" ht="15.75" hidden="false" customHeight="false" outlineLevel="0" collapsed="false">
      <c r="D14464" s="240" t="n">
        <v>14464</v>
      </c>
    </row>
    <row r="14465" customFormat="false" ht="15.75" hidden="false" customHeight="false" outlineLevel="0" collapsed="false">
      <c r="D14465" s="240" t="n">
        <v>14465</v>
      </c>
    </row>
    <row r="14466" customFormat="false" ht="15.75" hidden="false" customHeight="false" outlineLevel="0" collapsed="false">
      <c r="D14466" s="240" t="n">
        <v>14466</v>
      </c>
    </row>
    <row r="14467" customFormat="false" ht="15.75" hidden="false" customHeight="false" outlineLevel="0" collapsed="false">
      <c r="D14467" s="240" t="n">
        <v>14467</v>
      </c>
    </row>
    <row r="14468" customFormat="false" ht="15.75" hidden="false" customHeight="false" outlineLevel="0" collapsed="false">
      <c r="D14468" s="240" t="n">
        <v>14468</v>
      </c>
    </row>
    <row r="14469" customFormat="false" ht="15.75" hidden="false" customHeight="false" outlineLevel="0" collapsed="false">
      <c r="D14469" s="240" t="n">
        <v>14469</v>
      </c>
    </row>
    <row r="14470" customFormat="false" ht="15.75" hidden="false" customHeight="false" outlineLevel="0" collapsed="false">
      <c r="D14470" s="240" t="n">
        <v>14470</v>
      </c>
    </row>
    <row r="14471" customFormat="false" ht="15.75" hidden="false" customHeight="false" outlineLevel="0" collapsed="false">
      <c r="D14471" s="240" t="n">
        <v>14471</v>
      </c>
    </row>
    <row r="14472" customFormat="false" ht="15.75" hidden="false" customHeight="false" outlineLevel="0" collapsed="false">
      <c r="D14472" s="240" t="n">
        <v>14472</v>
      </c>
    </row>
    <row r="14473" customFormat="false" ht="15.75" hidden="false" customHeight="false" outlineLevel="0" collapsed="false">
      <c r="D14473" s="240" t="n">
        <v>14473</v>
      </c>
    </row>
    <row r="14474" customFormat="false" ht="15.75" hidden="false" customHeight="false" outlineLevel="0" collapsed="false">
      <c r="D14474" s="240" t="n">
        <v>14474</v>
      </c>
    </row>
    <row r="14475" customFormat="false" ht="15.75" hidden="false" customHeight="false" outlineLevel="0" collapsed="false">
      <c r="D14475" s="240" t="n">
        <v>14475</v>
      </c>
    </row>
    <row r="14476" customFormat="false" ht="15.75" hidden="false" customHeight="false" outlineLevel="0" collapsed="false">
      <c r="D14476" s="240" t="n">
        <v>14476</v>
      </c>
    </row>
    <row r="14477" customFormat="false" ht="15.75" hidden="false" customHeight="false" outlineLevel="0" collapsed="false">
      <c r="D14477" s="240" t="n">
        <v>14477</v>
      </c>
    </row>
    <row r="14478" customFormat="false" ht="15.75" hidden="false" customHeight="false" outlineLevel="0" collapsed="false">
      <c r="D14478" s="240" t="n">
        <v>14478</v>
      </c>
    </row>
    <row r="14479" customFormat="false" ht="15.75" hidden="false" customHeight="false" outlineLevel="0" collapsed="false">
      <c r="D14479" s="240" t="n">
        <v>14479</v>
      </c>
    </row>
    <row r="14480" customFormat="false" ht="15.75" hidden="false" customHeight="false" outlineLevel="0" collapsed="false">
      <c r="D14480" s="240" t="n">
        <v>14480</v>
      </c>
    </row>
    <row r="14481" customFormat="false" ht="15.75" hidden="false" customHeight="false" outlineLevel="0" collapsed="false">
      <c r="D14481" s="240" t="n">
        <v>14481</v>
      </c>
    </row>
    <row r="14482" customFormat="false" ht="15.75" hidden="false" customHeight="false" outlineLevel="0" collapsed="false">
      <c r="D14482" s="240" t="n">
        <v>14482</v>
      </c>
    </row>
    <row r="14483" customFormat="false" ht="15.75" hidden="false" customHeight="false" outlineLevel="0" collapsed="false">
      <c r="D14483" s="240" t="n">
        <v>14483</v>
      </c>
    </row>
    <row r="14484" customFormat="false" ht="15.75" hidden="false" customHeight="false" outlineLevel="0" collapsed="false">
      <c r="D14484" s="240" t="n">
        <v>14484</v>
      </c>
    </row>
    <row r="14485" customFormat="false" ht="15.75" hidden="false" customHeight="false" outlineLevel="0" collapsed="false">
      <c r="D14485" s="240" t="n">
        <v>14485</v>
      </c>
    </row>
    <row r="14486" customFormat="false" ht="15.75" hidden="false" customHeight="false" outlineLevel="0" collapsed="false">
      <c r="D14486" s="240" t="n">
        <v>14486</v>
      </c>
    </row>
    <row r="14487" customFormat="false" ht="15.75" hidden="false" customHeight="false" outlineLevel="0" collapsed="false">
      <c r="D14487" s="240" t="n">
        <v>14487</v>
      </c>
    </row>
    <row r="14488" customFormat="false" ht="15.75" hidden="false" customHeight="false" outlineLevel="0" collapsed="false">
      <c r="D14488" s="240" t="n">
        <v>14488</v>
      </c>
    </row>
    <row r="14489" customFormat="false" ht="15.75" hidden="false" customHeight="false" outlineLevel="0" collapsed="false">
      <c r="D14489" s="240" t="n">
        <v>14489</v>
      </c>
    </row>
    <row r="14490" customFormat="false" ht="15.75" hidden="false" customHeight="false" outlineLevel="0" collapsed="false">
      <c r="D14490" s="240" t="n">
        <v>14490</v>
      </c>
    </row>
    <row r="14491" customFormat="false" ht="15.75" hidden="false" customHeight="false" outlineLevel="0" collapsed="false">
      <c r="D14491" s="240" t="n">
        <v>14491</v>
      </c>
    </row>
    <row r="14492" customFormat="false" ht="15.75" hidden="false" customHeight="false" outlineLevel="0" collapsed="false">
      <c r="D14492" s="240" t="n">
        <v>14492</v>
      </c>
    </row>
    <row r="14493" customFormat="false" ht="15.75" hidden="false" customHeight="false" outlineLevel="0" collapsed="false">
      <c r="D14493" s="240" t="n">
        <v>14493</v>
      </c>
    </row>
    <row r="14494" customFormat="false" ht="15.75" hidden="false" customHeight="false" outlineLevel="0" collapsed="false">
      <c r="D14494" s="240" t="n">
        <v>14494</v>
      </c>
    </row>
    <row r="14495" customFormat="false" ht="15.75" hidden="false" customHeight="false" outlineLevel="0" collapsed="false">
      <c r="D14495" s="240" t="n">
        <v>14495</v>
      </c>
    </row>
    <row r="14496" customFormat="false" ht="15.75" hidden="false" customHeight="false" outlineLevel="0" collapsed="false">
      <c r="D14496" s="240" t="n">
        <v>14496</v>
      </c>
    </row>
    <row r="14497" customFormat="false" ht="15.75" hidden="false" customHeight="false" outlineLevel="0" collapsed="false">
      <c r="D14497" s="240" t="n">
        <v>14497</v>
      </c>
    </row>
    <row r="14498" customFormat="false" ht="15.75" hidden="false" customHeight="false" outlineLevel="0" collapsed="false">
      <c r="D14498" s="240" t="n">
        <v>14498</v>
      </c>
    </row>
    <row r="14499" customFormat="false" ht="15.75" hidden="false" customHeight="false" outlineLevel="0" collapsed="false">
      <c r="D14499" s="240" t="n">
        <v>14499</v>
      </c>
    </row>
    <row r="14500" customFormat="false" ht="15.75" hidden="false" customHeight="false" outlineLevel="0" collapsed="false">
      <c r="D14500" s="240" t="n">
        <v>14500</v>
      </c>
    </row>
    <row r="14501" customFormat="false" ht="15.75" hidden="false" customHeight="false" outlineLevel="0" collapsed="false">
      <c r="D14501" s="240" t="n">
        <v>14501</v>
      </c>
    </row>
    <row r="14502" customFormat="false" ht="15.75" hidden="false" customHeight="false" outlineLevel="0" collapsed="false">
      <c r="D14502" s="240" t="n">
        <v>14502</v>
      </c>
    </row>
    <row r="14503" customFormat="false" ht="15.75" hidden="false" customHeight="false" outlineLevel="0" collapsed="false">
      <c r="D14503" s="240" t="n">
        <v>14503</v>
      </c>
    </row>
    <row r="14504" customFormat="false" ht="15.75" hidden="false" customHeight="false" outlineLevel="0" collapsed="false">
      <c r="D14504" s="240" t="n">
        <v>14504</v>
      </c>
    </row>
    <row r="14505" customFormat="false" ht="15.75" hidden="false" customHeight="false" outlineLevel="0" collapsed="false">
      <c r="D14505" s="240" t="n">
        <v>14505</v>
      </c>
    </row>
    <row r="14506" customFormat="false" ht="15.75" hidden="false" customHeight="false" outlineLevel="0" collapsed="false">
      <c r="D14506" s="240" t="n">
        <v>14506</v>
      </c>
    </row>
    <row r="14507" customFormat="false" ht="15.75" hidden="false" customHeight="false" outlineLevel="0" collapsed="false">
      <c r="D14507" s="240" t="n">
        <v>14507</v>
      </c>
    </row>
    <row r="14508" customFormat="false" ht="15.75" hidden="false" customHeight="false" outlineLevel="0" collapsed="false">
      <c r="D14508" s="240" t="n">
        <v>14508</v>
      </c>
    </row>
    <row r="14509" customFormat="false" ht="15.75" hidden="false" customHeight="false" outlineLevel="0" collapsed="false">
      <c r="D14509" s="240" t="n">
        <v>14509</v>
      </c>
    </row>
    <row r="14510" customFormat="false" ht="15.75" hidden="false" customHeight="false" outlineLevel="0" collapsed="false">
      <c r="D14510" s="240" t="n">
        <v>14510</v>
      </c>
    </row>
    <row r="14511" customFormat="false" ht="15.75" hidden="false" customHeight="false" outlineLevel="0" collapsed="false">
      <c r="D14511" s="240" t="n">
        <v>14511</v>
      </c>
    </row>
    <row r="14512" customFormat="false" ht="15.75" hidden="false" customHeight="false" outlineLevel="0" collapsed="false">
      <c r="D14512" s="240" t="n">
        <v>14512</v>
      </c>
    </row>
    <row r="14513" customFormat="false" ht="15.75" hidden="false" customHeight="false" outlineLevel="0" collapsed="false">
      <c r="D14513" s="240" t="n">
        <v>14513</v>
      </c>
    </row>
    <row r="14514" customFormat="false" ht="15.75" hidden="false" customHeight="false" outlineLevel="0" collapsed="false">
      <c r="D14514" s="240" t="n">
        <v>14514</v>
      </c>
    </row>
    <row r="14515" customFormat="false" ht="15.75" hidden="false" customHeight="false" outlineLevel="0" collapsed="false">
      <c r="D14515" s="240" t="n">
        <v>14515</v>
      </c>
    </row>
    <row r="14516" customFormat="false" ht="15.75" hidden="false" customHeight="false" outlineLevel="0" collapsed="false">
      <c r="D14516" s="240" t="n">
        <v>14516</v>
      </c>
    </row>
    <row r="14517" customFormat="false" ht="15.75" hidden="false" customHeight="false" outlineLevel="0" collapsed="false">
      <c r="D14517" s="240" t="n">
        <v>14517</v>
      </c>
    </row>
    <row r="14518" customFormat="false" ht="15.75" hidden="false" customHeight="false" outlineLevel="0" collapsed="false">
      <c r="D14518" s="240" t="n">
        <v>14518</v>
      </c>
    </row>
    <row r="14519" customFormat="false" ht="15.75" hidden="false" customHeight="false" outlineLevel="0" collapsed="false">
      <c r="D14519" s="240" t="n">
        <v>14519</v>
      </c>
    </row>
    <row r="14520" customFormat="false" ht="15.75" hidden="false" customHeight="false" outlineLevel="0" collapsed="false">
      <c r="D14520" s="240" t="n">
        <v>14520</v>
      </c>
    </row>
    <row r="14521" customFormat="false" ht="15.75" hidden="false" customHeight="false" outlineLevel="0" collapsed="false">
      <c r="D14521" s="240" t="n">
        <v>14521</v>
      </c>
    </row>
    <row r="14522" customFormat="false" ht="15.75" hidden="false" customHeight="false" outlineLevel="0" collapsed="false">
      <c r="D14522" s="240" t="n">
        <v>14522</v>
      </c>
    </row>
    <row r="14523" customFormat="false" ht="15.75" hidden="false" customHeight="false" outlineLevel="0" collapsed="false">
      <c r="D14523" s="240" t="n">
        <v>14523</v>
      </c>
    </row>
    <row r="14524" customFormat="false" ht="15.75" hidden="false" customHeight="false" outlineLevel="0" collapsed="false">
      <c r="D14524" s="240" t="n">
        <v>14524</v>
      </c>
    </row>
    <row r="14525" customFormat="false" ht="15.75" hidden="false" customHeight="false" outlineLevel="0" collapsed="false">
      <c r="D14525" s="240" t="n">
        <v>14525</v>
      </c>
    </row>
    <row r="14526" customFormat="false" ht="15.75" hidden="false" customHeight="false" outlineLevel="0" collapsed="false">
      <c r="D14526" s="240" t="n">
        <v>14526</v>
      </c>
    </row>
    <row r="14527" customFormat="false" ht="15.75" hidden="false" customHeight="false" outlineLevel="0" collapsed="false">
      <c r="D14527" s="240" t="n">
        <v>14527</v>
      </c>
    </row>
    <row r="14528" customFormat="false" ht="15.75" hidden="false" customHeight="false" outlineLevel="0" collapsed="false">
      <c r="D14528" s="240" t="n">
        <v>14528</v>
      </c>
    </row>
    <row r="14529" customFormat="false" ht="15.75" hidden="false" customHeight="false" outlineLevel="0" collapsed="false">
      <c r="D14529" s="240" t="n">
        <v>14529</v>
      </c>
    </row>
    <row r="14530" customFormat="false" ht="15.75" hidden="false" customHeight="false" outlineLevel="0" collapsed="false">
      <c r="D14530" s="240" t="n">
        <v>14530</v>
      </c>
    </row>
    <row r="14531" customFormat="false" ht="15.75" hidden="false" customHeight="false" outlineLevel="0" collapsed="false">
      <c r="D14531" s="240" t="n">
        <v>14531</v>
      </c>
    </row>
    <row r="14532" customFormat="false" ht="15.75" hidden="false" customHeight="false" outlineLevel="0" collapsed="false">
      <c r="D14532" s="240" t="n">
        <v>14532</v>
      </c>
    </row>
    <row r="14533" customFormat="false" ht="15.75" hidden="false" customHeight="false" outlineLevel="0" collapsed="false">
      <c r="D14533" s="240" t="n">
        <v>14533</v>
      </c>
    </row>
    <row r="14534" customFormat="false" ht="15.75" hidden="false" customHeight="false" outlineLevel="0" collapsed="false">
      <c r="D14534" s="240" t="n">
        <v>14534</v>
      </c>
    </row>
    <row r="14535" customFormat="false" ht="15.75" hidden="false" customHeight="false" outlineLevel="0" collapsed="false">
      <c r="D14535" s="240" t="n">
        <v>14535</v>
      </c>
    </row>
    <row r="14536" customFormat="false" ht="15.75" hidden="false" customHeight="false" outlineLevel="0" collapsed="false">
      <c r="D14536" s="240" t="n">
        <v>14536</v>
      </c>
    </row>
    <row r="14537" customFormat="false" ht="15.75" hidden="false" customHeight="false" outlineLevel="0" collapsed="false">
      <c r="D14537" s="240" t="n">
        <v>14537</v>
      </c>
    </row>
    <row r="14538" customFormat="false" ht="15.75" hidden="false" customHeight="false" outlineLevel="0" collapsed="false">
      <c r="D14538" s="240" t="n">
        <v>14538</v>
      </c>
    </row>
    <row r="14539" customFormat="false" ht="15.75" hidden="false" customHeight="false" outlineLevel="0" collapsed="false">
      <c r="D14539" s="240" t="n">
        <v>14539</v>
      </c>
    </row>
    <row r="14540" customFormat="false" ht="15.75" hidden="false" customHeight="false" outlineLevel="0" collapsed="false">
      <c r="D14540" s="240" t="n">
        <v>14540</v>
      </c>
    </row>
    <row r="14541" customFormat="false" ht="15.75" hidden="false" customHeight="false" outlineLevel="0" collapsed="false">
      <c r="D14541" s="240" t="n">
        <v>14541</v>
      </c>
    </row>
    <row r="14542" customFormat="false" ht="15.75" hidden="false" customHeight="false" outlineLevel="0" collapsed="false">
      <c r="D14542" s="240" t="n">
        <v>14542</v>
      </c>
    </row>
    <row r="14543" customFormat="false" ht="15.75" hidden="false" customHeight="false" outlineLevel="0" collapsed="false">
      <c r="D14543" s="240" t="n">
        <v>14543</v>
      </c>
    </row>
    <row r="14544" customFormat="false" ht="15.75" hidden="false" customHeight="false" outlineLevel="0" collapsed="false">
      <c r="D14544" s="240" t="n">
        <v>14544</v>
      </c>
    </row>
    <row r="14545" customFormat="false" ht="15.75" hidden="false" customHeight="false" outlineLevel="0" collapsed="false">
      <c r="D14545" s="240" t="n">
        <v>14545</v>
      </c>
    </row>
    <row r="14546" customFormat="false" ht="15.75" hidden="false" customHeight="false" outlineLevel="0" collapsed="false">
      <c r="D14546" s="240" t="n">
        <v>14546</v>
      </c>
    </row>
    <row r="14547" customFormat="false" ht="15.75" hidden="false" customHeight="false" outlineLevel="0" collapsed="false">
      <c r="D14547" s="240" t="n">
        <v>14547</v>
      </c>
    </row>
    <row r="14548" customFormat="false" ht="15.75" hidden="false" customHeight="false" outlineLevel="0" collapsed="false">
      <c r="D14548" s="240" t="n">
        <v>14548</v>
      </c>
    </row>
    <row r="14549" customFormat="false" ht="15.75" hidden="false" customHeight="false" outlineLevel="0" collapsed="false">
      <c r="D14549" s="240" t="n">
        <v>14549</v>
      </c>
    </row>
    <row r="14550" customFormat="false" ht="15.75" hidden="false" customHeight="false" outlineLevel="0" collapsed="false">
      <c r="D14550" s="240" t="n">
        <v>14550</v>
      </c>
    </row>
    <row r="14551" customFormat="false" ht="15.75" hidden="false" customHeight="false" outlineLevel="0" collapsed="false">
      <c r="D14551" s="240" t="n">
        <v>14551</v>
      </c>
    </row>
    <row r="14552" customFormat="false" ht="15.75" hidden="false" customHeight="false" outlineLevel="0" collapsed="false">
      <c r="D14552" s="240" t="n">
        <v>14552</v>
      </c>
    </row>
    <row r="14553" customFormat="false" ht="15.75" hidden="false" customHeight="false" outlineLevel="0" collapsed="false">
      <c r="D14553" s="240" t="n">
        <v>14553</v>
      </c>
    </row>
    <row r="14554" customFormat="false" ht="15.75" hidden="false" customHeight="false" outlineLevel="0" collapsed="false">
      <c r="D14554" s="240" t="n">
        <v>14554</v>
      </c>
    </row>
    <row r="14555" customFormat="false" ht="15.75" hidden="false" customHeight="false" outlineLevel="0" collapsed="false">
      <c r="D14555" s="240" t="n">
        <v>14555</v>
      </c>
    </row>
    <row r="14556" customFormat="false" ht="15.75" hidden="false" customHeight="false" outlineLevel="0" collapsed="false">
      <c r="D14556" s="240" t="n">
        <v>14556</v>
      </c>
    </row>
    <row r="14557" customFormat="false" ht="15.75" hidden="false" customHeight="false" outlineLevel="0" collapsed="false">
      <c r="D14557" s="240" t="n">
        <v>14557</v>
      </c>
    </row>
    <row r="14558" customFormat="false" ht="15.75" hidden="false" customHeight="false" outlineLevel="0" collapsed="false">
      <c r="D14558" s="240" t="n">
        <v>14558</v>
      </c>
    </row>
    <row r="14559" customFormat="false" ht="15.75" hidden="false" customHeight="false" outlineLevel="0" collapsed="false">
      <c r="D14559" s="240" t="n">
        <v>14559</v>
      </c>
    </row>
    <row r="14560" customFormat="false" ht="15.75" hidden="false" customHeight="false" outlineLevel="0" collapsed="false">
      <c r="D14560" s="240" t="n">
        <v>14560</v>
      </c>
    </row>
    <row r="14561" customFormat="false" ht="15.75" hidden="false" customHeight="false" outlineLevel="0" collapsed="false">
      <c r="D14561" s="240" t="n">
        <v>14561</v>
      </c>
    </row>
    <row r="14562" customFormat="false" ht="15.75" hidden="false" customHeight="false" outlineLevel="0" collapsed="false">
      <c r="D14562" s="240" t="n">
        <v>14562</v>
      </c>
    </row>
    <row r="14563" customFormat="false" ht="15.75" hidden="false" customHeight="false" outlineLevel="0" collapsed="false">
      <c r="D14563" s="240" t="n">
        <v>14563</v>
      </c>
    </row>
    <row r="14564" customFormat="false" ht="15.75" hidden="false" customHeight="false" outlineLevel="0" collapsed="false">
      <c r="D14564" s="240" t="n">
        <v>14564</v>
      </c>
    </row>
    <row r="14565" customFormat="false" ht="15.75" hidden="false" customHeight="false" outlineLevel="0" collapsed="false">
      <c r="D14565" s="240" t="n">
        <v>14565</v>
      </c>
    </row>
    <row r="14566" customFormat="false" ht="15.75" hidden="false" customHeight="false" outlineLevel="0" collapsed="false">
      <c r="D14566" s="240" t="n">
        <v>14566</v>
      </c>
    </row>
    <row r="14567" customFormat="false" ht="15.75" hidden="false" customHeight="false" outlineLevel="0" collapsed="false">
      <c r="D14567" s="240" t="n">
        <v>14567</v>
      </c>
    </row>
    <row r="14568" customFormat="false" ht="15.75" hidden="false" customHeight="false" outlineLevel="0" collapsed="false">
      <c r="D14568" s="240" t="n">
        <v>14568</v>
      </c>
    </row>
    <row r="14569" customFormat="false" ht="15.75" hidden="false" customHeight="false" outlineLevel="0" collapsed="false">
      <c r="D14569" s="240" t="n">
        <v>14569</v>
      </c>
    </row>
    <row r="14570" customFormat="false" ht="15.75" hidden="false" customHeight="false" outlineLevel="0" collapsed="false">
      <c r="D14570" s="240" t="n">
        <v>14570</v>
      </c>
    </row>
    <row r="14571" customFormat="false" ht="15.75" hidden="false" customHeight="false" outlineLevel="0" collapsed="false">
      <c r="D14571" s="240" t="n">
        <v>14571</v>
      </c>
    </row>
    <row r="14572" customFormat="false" ht="15.75" hidden="false" customHeight="false" outlineLevel="0" collapsed="false">
      <c r="D14572" s="240" t="n">
        <v>14572</v>
      </c>
    </row>
    <row r="14573" customFormat="false" ht="15.75" hidden="false" customHeight="false" outlineLevel="0" collapsed="false">
      <c r="D14573" s="240" t="n">
        <v>14573</v>
      </c>
    </row>
    <row r="14574" customFormat="false" ht="15.75" hidden="false" customHeight="false" outlineLevel="0" collapsed="false">
      <c r="D14574" s="240" t="n">
        <v>14574</v>
      </c>
    </row>
    <row r="14575" customFormat="false" ht="15.75" hidden="false" customHeight="false" outlineLevel="0" collapsed="false">
      <c r="D14575" s="240" t="n">
        <v>14575</v>
      </c>
    </row>
    <row r="14576" customFormat="false" ht="15.75" hidden="false" customHeight="false" outlineLevel="0" collapsed="false">
      <c r="D14576" s="240" t="n">
        <v>14576</v>
      </c>
    </row>
    <row r="14577" customFormat="false" ht="15.75" hidden="false" customHeight="false" outlineLevel="0" collapsed="false">
      <c r="D14577" s="240" t="n">
        <v>14577</v>
      </c>
    </row>
    <row r="14578" customFormat="false" ht="15.75" hidden="false" customHeight="false" outlineLevel="0" collapsed="false">
      <c r="D14578" s="240" t="n">
        <v>14578</v>
      </c>
    </row>
    <row r="14579" customFormat="false" ht="15.75" hidden="false" customHeight="false" outlineLevel="0" collapsed="false">
      <c r="D14579" s="240" t="n">
        <v>14579</v>
      </c>
    </row>
    <row r="14580" customFormat="false" ht="15.75" hidden="false" customHeight="false" outlineLevel="0" collapsed="false">
      <c r="D14580" s="240" t="n">
        <v>14580</v>
      </c>
    </row>
    <row r="14581" customFormat="false" ht="15.75" hidden="false" customHeight="false" outlineLevel="0" collapsed="false">
      <c r="D14581" s="240" t="n">
        <v>14581</v>
      </c>
    </row>
    <row r="14582" customFormat="false" ht="15.75" hidden="false" customHeight="false" outlineLevel="0" collapsed="false">
      <c r="D14582" s="240" t="n">
        <v>14582</v>
      </c>
    </row>
    <row r="14583" customFormat="false" ht="15.75" hidden="false" customHeight="false" outlineLevel="0" collapsed="false">
      <c r="D14583" s="240" t="n">
        <v>14583</v>
      </c>
    </row>
    <row r="14584" customFormat="false" ht="15.75" hidden="false" customHeight="false" outlineLevel="0" collapsed="false">
      <c r="D14584" s="240" t="n">
        <v>14584</v>
      </c>
    </row>
    <row r="14585" customFormat="false" ht="15.75" hidden="false" customHeight="false" outlineLevel="0" collapsed="false">
      <c r="D14585" s="240" t="n">
        <v>14585</v>
      </c>
    </row>
    <row r="14586" customFormat="false" ht="15.75" hidden="false" customHeight="false" outlineLevel="0" collapsed="false">
      <c r="D14586" s="240" t="n">
        <v>14586</v>
      </c>
    </row>
    <row r="14587" customFormat="false" ht="15.75" hidden="false" customHeight="false" outlineLevel="0" collapsed="false">
      <c r="D14587" s="240" t="n">
        <v>14587</v>
      </c>
    </row>
    <row r="14588" customFormat="false" ht="15.75" hidden="false" customHeight="false" outlineLevel="0" collapsed="false">
      <c r="D14588" s="240" t="n">
        <v>14588</v>
      </c>
    </row>
    <row r="14589" customFormat="false" ht="15.75" hidden="false" customHeight="false" outlineLevel="0" collapsed="false">
      <c r="D14589" s="240" t="n">
        <v>14589</v>
      </c>
    </row>
    <row r="14590" customFormat="false" ht="15.75" hidden="false" customHeight="false" outlineLevel="0" collapsed="false">
      <c r="D14590" s="240" t="n">
        <v>14590</v>
      </c>
    </row>
    <row r="14591" customFormat="false" ht="15.75" hidden="false" customHeight="false" outlineLevel="0" collapsed="false">
      <c r="D14591" s="240" t="n">
        <v>14591</v>
      </c>
    </row>
    <row r="14592" customFormat="false" ht="15.75" hidden="false" customHeight="false" outlineLevel="0" collapsed="false">
      <c r="D14592" s="240" t="n">
        <v>14592</v>
      </c>
    </row>
    <row r="14593" customFormat="false" ht="15.75" hidden="false" customHeight="false" outlineLevel="0" collapsed="false">
      <c r="D14593" s="240" t="n">
        <v>14593</v>
      </c>
    </row>
    <row r="14594" customFormat="false" ht="15.75" hidden="false" customHeight="false" outlineLevel="0" collapsed="false">
      <c r="D14594" s="240" t="n">
        <v>14594</v>
      </c>
    </row>
    <row r="14595" customFormat="false" ht="15.75" hidden="false" customHeight="false" outlineLevel="0" collapsed="false">
      <c r="D14595" s="240" t="n">
        <v>14595</v>
      </c>
    </row>
    <row r="14596" customFormat="false" ht="15.75" hidden="false" customHeight="false" outlineLevel="0" collapsed="false">
      <c r="D14596" s="240" t="n">
        <v>14596</v>
      </c>
    </row>
    <row r="14597" customFormat="false" ht="15.75" hidden="false" customHeight="false" outlineLevel="0" collapsed="false">
      <c r="D14597" s="240" t="n">
        <v>14597</v>
      </c>
    </row>
    <row r="14598" customFormat="false" ht="15.75" hidden="false" customHeight="false" outlineLevel="0" collapsed="false">
      <c r="D14598" s="240" t="n">
        <v>14598</v>
      </c>
    </row>
    <row r="14599" customFormat="false" ht="15.75" hidden="false" customHeight="false" outlineLevel="0" collapsed="false">
      <c r="D14599" s="240" t="n">
        <v>14599</v>
      </c>
    </row>
    <row r="14600" customFormat="false" ht="15.75" hidden="false" customHeight="false" outlineLevel="0" collapsed="false">
      <c r="D14600" s="240" t="n">
        <v>14600</v>
      </c>
    </row>
    <row r="14601" customFormat="false" ht="15.75" hidden="false" customHeight="false" outlineLevel="0" collapsed="false">
      <c r="D14601" s="240" t="n">
        <v>14601</v>
      </c>
    </row>
    <row r="14602" customFormat="false" ht="15.75" hidden="false" customHeight="false" outlineLevel="0" collapsed="false">
      <c r="D14602" s="240" t="n">
        <v>14602</v>
      </c>
    </row>
    <row r="14603" customFormat="false" ht="15.75" hidden="false" customHeight="false" outlineLevel="0" collapsed="false">
      <c r="D14603" s="240" t="n">
        <v>14603</v>
      </c>
    </row>
    <row r="14604" customFormat="false" ht="15.75" hidden="false" customHeight="false" outlineLevel="0" collapsed="false">
      <c r="D14604" s="240" t="n">
        <v>14604</v>
      </c>
    </row>
    <row r="14605" customFormat="false" ht="15.75" hidden="false" customHeight="false" outlineLevel="0" collapsed="false">
      <c r="D14605" s="240" t="n">
        <v>14605</v>
      </c>
    </row>
    <row r="14606" customFormat="false" ht="15.75" hidden="false" customHeight="false" outlineLevel="0" collapsed="false">
      <c r="D14606" s="240" t="n">
        <v>14606</v>
      </c>
    </row>
    <row r="14607" customFormat="false" ht="15.75" hidden="false" customHeight="false" outlineLevel="0" collapsed="false">
      <c r="D14607" s="240" t="n">
        <v>14607</v>
      </c>
    </row>
    <row r="14608" customFormat="false" ht="15.75" hidden="false" customHeight="false" outlineLevel="0" collapsed="false">
      <c r="D14608" s="240" t="n">
        <v>14608</v>
      </c>
    </row>
    <row r="14609" customFormat="false" ht="15.75" hidden="false" customHeight="false" outlineLevel="0" collapsed="false">
      <c r="D14609" s="240" t="n">
        <v>14609</v>
      </c>
    </row>
    <row r="14610" customFormat="false" ht="15.75" hidden="false" customHeight="false" outlineLevel="0" collapsed="false">
      <c r="D14610" s="240" t="n">
        <v>14610</v>
      </c>
    </row>
    <row r="14611" customFormat="false" ht="15.75" hidden="false" customHeight="false" outlineLevel="0" collapsed="false">
      <c r="D14611" s="240" t="n">
        <v>14611</v>
      </c>
    </row>
    <row r="14612" customFormat="false" ht="15.75" hidden="false" customHeight="false" outlineLevel="0" collapsed="false">
      <c r="D14612" s="240" t="n">
        <v>14612</v>
      </c>
    </row>
    <row r="14613" customFormat="false" ht="15.75" hidden="false" customHeight="false" outlineLevel="0" collapsed="false">
      <c r="D14613" s="240" t="n">
        <v>14613</v>
      </c>
    </row>
    <row r="14614" customFormat="false" ht="15.75" hidden="false" customHeight="false" outlineLevel="0" collapsed="false">
      <c r="D14614" s="240" t="n">
        <v>14614</v>
      </c>
    </row>
    <row r="14615" customFormat="false" ht="15.75" hidden="false" customHeight="false" outlineLevel="0" collapsed="false">
      <c r="D14615" s="240" t="n">
        <v>14615</v>
      </c>
    </row>
    <row r="14616" customFormat="false" ht="15.75" hidden="false" customHeight="false" outlineLevel="0" collapsed="false">
      <c r="D14616" s="240" t="n">
        <v>14616</v>
      </c>
    </row>
    <row r="14617" customFormat="false" ht="15.75" hidden="false" customHeight="false" outlineLevel="0" collapsed="false">
      <c r="D14617" s="240" t="n">
        <v>14617</v>
      </c>
    </row>
    <row r="14618" customFormat="false" ht="15.75" hidden="false" customHeight="false" outlineLevel="0" collapsed="false">
      <c r="D14618" s="240" t="n">
        <v>14618</v>
      </c>
    </row>
    <row r="14619" customFormat="false" ht="15.75" hidden="false" customHeight="false" outlineLevel="0" collapsed="false">
      <c r="D14619" s="240" t="n">
        <v>14619</v>
      </c>
    </row>
    <row r="14620" customFormat="false" ht="15.75" hidden="false" customHeight="false" outlineLevel="0" collapsed="false">
      <c r="D14620" s="240" t="n">
        <v>14620</v>
      </c>
    </row>
    <row r="14621" customFormat="false" ht="15.75" hidden="false" customHeight="false" outlineLevel="0" collapsed="false">
      <c r="D14621" s="240" t="n">
        <v>14621</v>
      </c>
    </row>
    <row r="14622" customFormat="false" ht="15.75" hidden="false" customHeight="false" outlineLevel="0" collapsed="false">
      <c r="D14622" s="240" t="n">
        <v>14622</v>
      </c>
    </row>
    <row r="14623" customFormat="false" ht="15.75" hidden="false" customHeight="false" outlineLevel="0" collapsed="false">
      <c r="D14623" s="240" t="n">
        <v>14623</v>
      </c>
    </row>
    <row r="14624" customFormat="false" ht="15.75" hidden="false" customHeight="false" outlineLevel="0" collapsed="false">
      <c r="D14624" s="240" t="n">
        <v>14624</v>
      </c>
    </row>
    <row r="14625" customFormat="false" ht="15.75" hidden="false" customHeight="false" outlineLevel="0" collapsed="false">
      <c r="D14625" s="240" t="n">
        <v>14625</v>
      </c>
    </row>
    <row r="14626" customFormat="false" ht="15.75" hidden="false" customHeight="false" outlineLevel="0" collapsed="false">
      <c r="D14626" s="240" t="n">
        <v>14626</v>
      </c>
    </row>
    <row r="14627" customFormat="false" ht="15.75" hidden="false" customHeight="false" outlineLevel="0" collapsed="false">
      <c r="D14627" s="240" t="n">
        <v>14627</v>
      </c>
    </row>
    <row r="14628" customFormat="false" ht="15.75" hidden="false" customHeight="false" outlineLevel="0" collapsed="false">
      <c r="D14628" s="240" t="n">
        <v>14628</v>
      </c>
    </row>
    <row r="14629" customFormat="false" ht="15.75" hidden="false" customHeight="false" outlineLevel="0" collapsed="false">
      <c r="D14629" s="240" t="n">
        <v>14629</v>
      </c>
    </row>
    <row r="14630" customFormat="false" ht="15.75" hidden="false" customHeight="false" outlineLevel="0" collapsed="false">
      <c r="D14630" s="240" t="n">
        <v>14630</v>
      </c>
    </row>
    <row r="14631" customFormat="false" ht="15.75" hidden="false" customHeight="false" outlineLevel="0" collapsed="false">
      <c r="D14631" s="240" t="n">
        <v>14631</v>
      </c>
    </row>
    <row r="14632" customFormat="false" ht="15.75" hidden="false" customHeight="false" outlineLevel="0" collapsed="false">
      <c r="D14632" s="240" t="n">
        <v>14632</v>
      </c>
    </row>
    <row r="14633" customFormat="false" ht="15.75" hidden="false" customHeight="false" outlineLevel="0" collapsed="false">
      <c r="D14633" s="240" t="n">
        <v>14633</v>
      </c>
    </row>
    <row r="14634" customFormat="false" ht="15.75" hidden="false" customHeight="false" outlineLevel="0" collapsed="false">
      <c r="D14634" s="240" t="n">
        <v>14634</v>
      </c>
    </row>
    <row r="14635" customFormat="false" ht="15.75" hidden="false" customHeight="false" outlineLevel="0" collapsed="false">
      <c r="D14635" s="240" t="n">
        <v>14635</v>
      </c>
    </row>
    <row r="14636" customFormat="false" ht="15.75" hidden="false" customHeight="false" outlineLevel="0" collapsed="false">
      <c r="D14636" s="240" t="n">
        <v>14636</v>
      </c>
    </row>
    <row r="14637" customFormat="false" ht="15.75" hidden="false" customHeight="false" outlineLevel="0" collapsed="false">
      <c r="D14637" s="240" t="n">
        <v>14637</v>
      </c>
    </row>
    <row r="14638" customFormat="false" ht="15.75" hidden="false" customHeight="false" outlineLevel="0" collapsed="false">
      <c r="D14638" s="240" t="n">
        <v>14638</v>
      </c>
    </row>
    <row r="14639" customFormat="false" ht="15.75" hidden="false" customHeight="false" outlineLevel="0" collapsed="false">
      <c r="D14639" s="240" t="n">
        <v>14639</v>
      </c>
    </row>
    <row r="14640" customFormat="false" ht="15.75" hidden="false" customHeight="false" outlineLevel="0" collapsed="false">
      <c r="D14640" s="240" t="n">
        <v>14640</v>
      </c>
    </row>
    <row r="14641" customFormat="false" ht="15.75" hidden="false" customHeight="false" outlineLevel="0" collapsed="false">
      <c r="D14641" s="240" t="n">
        <v>14641</v>
      </c>
    </row>
    <row r="14642" customFormat="false" ht="15.75" hidden="false" customHeight="false" outlineLevel="0" collapsed="false">
      <c r="D14642" s="240" t="n">
        <v>14642</v>
      </c>
    </row>
    <row r="14643" customFormat="false" ht="15.75" hidden="false" customHeight="false" outlineLevel="0" collapsed="false">
      <c r="D14643" s="240" t="n">
        <v>14643</v>
      </c>
    </row>
    <row r="14644" customFormat="false" ht="15.75" hidden="false" customHeight="false" outlineLevel="0" collapsed="false">
      <c r="D14644" s="240" t="n">
        <v>14644</v>
      </c>
    </row>
    <row r="14645" customFormat="false" ht="15.75" hidden="false" customHeight="false" outlineLevel="0" collapsed="false">
      <c r="D14645" s="240" t="n">
        <v>14645</v>
      </c>
    </row>
    <row r="14646" customFormat="false" ht="15.75" hidden="false" customHeight="false" outlineLevel="0" collapsed="false">
      <c r="D14646" s="240" t="n">
        <v>14646</v>
      </c>
    </row>
    <row r="14647" customFormat="false" ht="15.75" hidden="false" customHeight="false" outlineLevel="0" collapsed="false">
      <c r="D14647" s="240" t="n">
        <v>14647</v>
      </c>
    </row>
    <row r="14648" customFormat="false" ht="15.75" hidden="false" customHeight="false" outlineLevel="0" collapsed="false">
      <c r="D14648" s="240" t="n">
        <v>14648</v>
      </c>
    </row>
    <row r="14649" customFormat="false" ht="15.75" hidden="false" customHeight="false" outlineLevel="0" collapsed="false">
      <c r="D14649" s="240" t="n">
        <v>14649</v>
      </c>
    </row>
    <row r="14650" customFormat="false" ht="15.75" hidden="false" customHeight="false" outlineLevel="0" collapsed="false">
      <c r="D14650" s="240" t="n">
        <v>14650</v>
      </c>
    </row>
    <row r="14651" customFormat="false" ht="15.75" hidden="false" customHeight="false" outlineLevel="0" collapsed="false">
      <c r="D14651" s="240" t="n">
        <v>14651</v>
      </c>
    </row>
    <row r="14652" customFormat="false" ht="15.75" hidden="false" customHeight="false" outlineLevel="0" collapsed="false">
      <c r="D14652" s="240" t="n">
        <v>14652</v>
      </c>
    </row>
    <row r="14653" customFormat="false" ht="15.75" hidden="false" customHeight="false" outlineLevel="0" collapsed="false">
      <c r="D14653" s="240" t="n">
        <v>14653</v>
      </c>
    </row>
    <row r="14654" customFormat="false" ht="15.75" hidden="false" customHeight="false" outlineLevel="0" collapsed="false">
      <c r="D14654" s="240" t="n">
        <v>14654</v>
      </c>
    </row>
    <row r="14655" customFormat="false" ht="15.75" hidden="false" customHeight="false" outlineLevel="0" collapsed="false">
      <c r="D14655" s="240" t="n">
        <v>14655</v>
      </c>
    </row>
    <row r="14656" customFormat="false" ht="15.75" hidden="false" customHeight="false" outlineLevel="0" collapsed="false">
      <c r="D14656" s="240" t="n">
        <v>14656</v>
      </c>
    </row>
    <row r="14657" customFormat="false" ht="15.75" hidden="false" customHeight="false" outlineLevel="0" collapsed="false">
      <c r="D14657" s="240" t="n">
        <v>14657</v>
      </c>
    </row>
    <row r="14658" customFormat="false" ht="15.75" hidden="false" customHeight="false" outlineLevel="0" collapsed="false">
      <c r="D14658" s="240" t="n">
        <v>14658</v>
      </c>
    </row>
    <row r="14659" customFormat="false" ht="15.75" hidden="false" customHeight="false" outlineLevel="0" collapsed="false">
      <c r="D14659" s="240" t="n">
        <v>14659</v>
      </c>
    </row>
    <row r="14660" customFormat="false" ht="15.75" hidden="false" customHeight="false" outlineLevel="0" collapsed="false">
      <c r="D14660" s="240" t="n">
        <v>14660</v>
      </c>
    </row>
    <row r="14661" customFormat="false" ht="15.75" hidden="false" customHeight="false" outlineLevel="0" collapsed="false">
      <c r="D14661" s="240" t="n">
        <v>14661</v>
      </c>
    </row>
    <row r="14662" customFormat="false" ht="15.75" hidden="false" customHeight="false" outlineLevel="0" collapsed="false">
      <c r="D14662" s="240" t="n">
        <v>14662</v>
      </c>
    </row>
    <row r="14663" customFormat="false" ht="15.75" hidden="false" customHeight="false" outlineLevel="0" collapsed="false">
      <c r="D14663" s="240" t="n">
        <v>14663</v>
      </c>
    </row>
    <row r="14664" customFormat="false" ht="15.75" hidden="false" customHeight="false" outlineLevel="0" collapsed="false">
      <c r="D14664" s="240" t="n">
        <v>14664</v>
      </c>
    </row>
    <row r="14665" customFormat="false" ht="15.75" hidden="false" customHeight="false" outlineLevel="0" collapsed="false">
      <c r="D14665" s="240" t="n">
        <v>14665</v>
      </c>
    </row>
    <row r="14666" customFormat="false" ht="15.75" hidden="false" customHeight="false" outlineLevel="0" collapsed="false">
      <c r="D14666" s="240" t="n">
        <v>14666</v>
      </c>
    </row>
    <row r="14667" customFormat="false" ht="15.75" hidden="false" customHeight="false" outlineLevel="0" collapsed="false">
      <c r="D14667" s="240" t="n">
        <v>14667</v>
      </c>
    </row>
    <row r="14668" customFormat="false" ht="15.75" hidden="false" customHeight="false" outlineLevel="0" collapsed="false">
      <c r="D14668" s="240" t="n">
        <v>14668</v>
      </c>
    </row>
    <row r="14669" customFormat="false" ht="15.75" hidden="false" customHeight="false" outlineLevel="0" collapsed="false">
      <c r="D14669" s="240" t="n">
        <v>14669</v>
      </c>
    </row>
    <row r="14670" customFormat="false" ht="15.75" hidden="false" customHeight="false" outlineLevel="0" collapsed="false">
      <c r="D14670" s="240" t="n">
        <v>14670</v>
      </c>
    </row>
    <row r="14671" customFormat="false" ht="15.75" hidden="false" customHeight="false" outlineLevel="0" collapsed="false">
      <c r="D14671" s="240" t="n">
        <v>14671</v>
      </c>
    </row>
    <row r="14672" customFormat="false" ht="15.75" hidden="false" customHeight="false" outlineLevel="0" collapsed="false">
      <c r="D14672" s="240" t="n">
        <v>14672</v>
      </c>
    </row>
    <row r="14673" customFormat="false" ht="15.75" hidden="false" customHeight="false" outlineLevel="0" collapsed="false">
      <c r="D14673" s="240" t="n">
        <v>14673</v>
      </c>
    </row>
    <row r="14674" customFormat="false" ht="15.75" hidden="false" customHeight="false" outlineLevel="0" collapsed="false">
      <c r="D14674" s="240" t="n">
        <v>14674</v>
      </c>
    </row>
    <row r="14675" customFormat="false" ht="15.75" hidden="false" customHeight="false" outlineLevel="0" collapsed="false">
      <c r="D14675" s="240" t="n">
        <v>14675</v>
      </c>
    </row>
    <row r="14676" customFormat="false" ht="15.75" hidden="false" customHeight="false" outlineLevel="0" collapsed="false">
      <c r="D14676" s="240" t="n">
        <v>14676</v>
      </c>
    </row>
    <row r="14677" customFormat="false" ht="15.75" hidden="false" customHeight="false" outlineLevel="0" collapsed="false">
      <c r="D14677" s="240" t="n">
        <v>14677</v>
      </c>
    </row>
    <row r="14678" customFormat="false" ht="15.75" hidden="false" customHeight="false" outlineLevel="0" collapsed="false">
      <c r="D14678" s="240" t="n">
        <v>14678</v>
      </c>
    </row>
    <row r="14679" customFormat="false" ht="15.75" hidden="false" customHeight="false" outlineLevel="0" collapsed="false">
      <c r="D14679" s="240" t="n">
        <v>14679</v>
      </c>
    </row>
    <row r="14680" customFormat="false" ht="15.75" hidden="false" customHeight="false" outlineLevel="0" collapsed="false">
      <c r="D14680" s="240" t="n">
        <v>14680</v>
      </c>
    </row>
    <row r="14681" customFormat="false" ht="15.75" hidden="false" customHeight="false" outlineLevel="0" collapsed="false">
      <c r="D14681" s="240" t="n">
        <v>14681</v>
      </c>
    </row>
    <row r="14682" customFormat="false" ht="15.75" hidden="false" customHeight="false" outlineLevel="0" collapsed="false">
      <c r="D14682" s="240" t="n">
        <v>14682</v>
      </c>
    </row>
    <row r="14683" customFormat="false" ht="15.75" hidden="false" customHeight="false" outlineLevel="0" collapsed="false">
      <c r="D14683" s="240" t="n">
        <v>14683</v>
      </c>
    </row>
    <row r="14684" customFormat="false" ht="15.75" hidden="false" customHeight="false" outlineLevel="0" collapsed="false">
      <c r="D14684" s="240" t="n">
        <v>14684</v>
      </c>
    </row>
    <row r="14685" customFormat="false" ht="15.75" hidden="false" customHeight="false" outlineLevel="0" collapsed="false">
      <c r="D14685" s="240" t="n">
        <v>14685</v>
      </c>
    </row>
    <row r="14686" customFormat="false" ht="15.75" hidden="false" customHeight="false" outlineLevel="0" collapsed="false">
      <c r="D14686" s="240" t="n">
        <v>14686</v>
      </c>
    </row>
    <row r="14687" customFormat="false" ht="15.75" hidden="false" customHeight="false" outlineLevel="0" collapsed="false">
      <c r="D14687" s="240" t="n">
        <v>14687</v>
      </c>
    </row>
    <row r="14688" customFormat="false" ht="15.75" hidden="false" customHeight="false" outlineLevel="0" collapsed="false">
      <c r="D14688" s="240" t="n">
        <v>14688</v>
      </c>
    </row>
    <row r="14689" customFormat="false" ht="15.75" hidden="false" customHeight="false" outlineLevel="0" collapsed="false">
      <c r="D14689" s="240" t="n">
        <v>14689</v>
      </c>
    </row>
    <row r="14690" customFormat="false" ht="15.75" hidden="false" customHeight="false" outlineLevel="0" collapsed="false">
      <c r="D14690" s="240" t="n">
        <v>14690</v>
      </c>
    </row>
    <row r="14691" customFormat="false" ht="15.75" hidden="false" customHeight="false" outlineLevel="0" collapsed="false">
      <c r="D14691" s="240" t="n">
        <v>14691</v>
      </c>
    </row>
    <row r="14692" customFormat="false" ht="15.75" hidden="false" customHeight="false" outlineLevel="0" collapsed="false">
      <c r="D14692" s="240" t="n">
        <v>14692</v>
      </c>
    </row>
    <row r="14693" customFormat="false" ht="15.75" hidden="false" customHeight="false" outlineLevel="0" collapsed="false">
      <c r="D14693" s="240" t="n">
        <v>14693</v>
      </c>
    </row>
    <row r="14694" customFormat="false" ht="15.75" hidden="false" customHeight="false" outlineLevel="0" collapsed="false">
      <c r="D14694" s="240" t="n">
        <v>14694</v>
      </c>
    </row>
    <row r="14695" customFormat="false" ht="15.75" hidden="false" customHeight="false" outlineLevel="0" collapsed="false">
      <c r="D14695" s="240" t="n">
        <v>14695</v>
      </c>
    </row>
    <row r="14696" customFormat="false" ht="15.75" hidden="false" customHeight="false" outlineLevel="0" collapsed="false">
      <c r="D14696" s="240" t="n">
        <v>14696</v>
      </c>
    </row>
    <row r="14697" customFormat="false" ht="15.75" hidden="false" customHeight="false" outlineLevel="0" collapsed="false">
      <c r="D14697" s="240" t="n">
        <v>14697</v>
      </c>
    </row>
    <row r="14698" customFormat="false" ht="15.75" hidden="false" customHeight="false" outlineLevel="0" collapsed="false">
      <c r="D14698" s="240" t="n">
        <v>14698</v>
      </c>
    </row>
    <row r="14699" customFormat="false" ht="15.75" hidden="false" customHeight="false" outlineLevel="0" collapsed="false">
      <c r="D14699" s="240" t="n">
        <v>14699</v>
      </c>
    </row>
    <row r="14700" customFormat="false" ht="15.75" hidden="false" customHeight="false" outlineLevel="0" collapsed="false">
      <c r="D14700" s="240" t="n">
        <v>14700</v>
      </c>
    </row>
    <row r="14701" customFormat="false" ht="15.75" hidden="false" customHeight="false" outlineLevel="0" collapsed="false">
      <c r="D14701" s="240" t="n">
        <v>14701</v>
      </c>
    </row>
    <row r="14702" customFormat="false" ht="15.75" hidden="false" customHeight="false" outlineLevel="0" collapsed="false">
      <c r="D14702" s="240" t="n">
        <v>14702</v>
      </c>
    </row>
    <row r="14703" customFormat="false" ht="15.75" hidden="false" customHeight="false" outlineLevel="0" collapsed="false">
      <c r="D14703" s="240" t="n">
        <v>14703</v>
      </c>
    </row>
    <row r="14704" customFormat="false" ht="15.75" hidden="false" customHeight="false" outlineLevel="0" collapsed="false">
      <c r="D14704" s="240" t="n">
        <v>14704</v>
      </c>
    </row>
    <row r="14705" customFormat="false" ht="15.75" hidden="false" customHeight="false" outlineLevel="0" collapsed="false">
      <c r="D14705" s="240" t="n">
        <v>14705</v>
      </c>
    </row>
    <row r="14706" customFormat="false" ht="15.75" hidden="false" customHeight="false" outlineLevel="0" collapsed="false">
      <c r="D14706" s="240" t="n">
        <v>14706</v>
      </c>
    </row>
    <row r="14707" customFormat="false" ht="15.75" hidden="false" customHeight="false" outlineLevel="0" collapsed="false">
      <c r="D14707" s="240" t="n">
        <v>14707</v>
      </c>
    </row>
    <row r="14708" customFormat="false" ht="15.75" hidden="false" customHeight="false" outlineLevel="0" collapsed="false">
      <c r="D14708" s="240" t="n">
        <v>14708</v>
      </c>
    </row>
    <row r="14709" customFormat="false" ht="15.75" hidden="false" customHeight="false" outlineLevel="0" collapsed="false">
      <c r="D14709" s="240" t="n">
        <v>14709</v>
      </c>
    </row>
    <row r="14710" customFormat="false" ht="15.75" hidden="false" customHeight="false" outlineLevel="0" collapsed="false">
      <c r="D14710" s="240" t="n">
        <v>14710</v>
      </c>
    </row>
    <row r="14711" customFormat="false" ht="15.75" hidden="false" customHeight="false" outlineLevel="0" collapsed="false">
      <c r="D14711" s="240" t="n">
        <v>14711</v>
      </c>
    </row>
    <row r="14712" customFormat="false" ht="15.75" hidden="false" customHeight="false" outlineLevel="0" collapsed="false">
      <c r="D14712" s="240" t="n">
        <v>14712</v>
      </c>
    </row>
    <row r="14713" customFormat="false" ht="15.75" hidden="false" customHeight="false" outlineLevel="0" collapsed="false">
      <c r="D14713" s="240" t="n">
        <v>14713</v>
      </c>
    </row>
    <row r="14714" customFormat="false" ht="15.75" hidden="false" customHeight="false" outlineLevel="0" collapsed="false">
      <c r="D14714" s="240" t="n">
        <v>14714</v>
      </c>
    </row>
    <row r="14715" customFormat="false" ht="15.75" hidden="false" customHeight="false" outlineLevel="0" collapsed="false">
      <c r="D14715" s="240" t="n">
        <v>14715</v>
      </c>
    </row>
    <row r="14716" customFormat="false" ht="15.75" hidden="false" customHeight="false" outlineLevel="0" collapsed="false">
      <c r="D14716" s="240" t="n">
        <v>14716</v>
      </c>
    </row>
    <row r="14717" customFormat="false" ht="15.75" hidden="false" customHeight="false" outlineLevel="0" collapsed="false">
      <c r="D14717" s="240" t="n">
        <v>14717</v>
      </c>
    </row>
    <row r="14718" customFormat="false" ht="15.75" hidden="false" customHeight="false" outlineLevel="0" collapsed="false">
      <c r="D14718" s="240" t="n">
        <v>14718</v>
      </c>
    </row>
    <row r="14719" customFormat="false" ht="15.75" hidden="false" customHeight="false" outlineLevel="0" collapsed="false">
      <c r="D14719" s="240" t="n">
        <v>14719</v>
      </c>
    </row>
    <row r="14720" customFormat="false" ht="15.75" hidden="false" customHeight="false" outlineLevel="0" collapsed="false">
      <c r="D14720" s="240" t="n">
        <v>14720</v>
      </c>
    </row>
    <row r="14721" customFormat="false" ht="15.75" hidden="false" customHeight="false" outlineLevel="0" collapsed="false">
      <c r="D14721" s="240" t="n">
        <v>14721</v>
      </c>
    </row>
    <row r="14722" customFormat="false" ht="15.75" hidden="false" customHeight="false" outlineLevel="0" collapsed="false">
      <c r="D14722" s="240" t="n">
        <v>14722</v>
      </c>
    </row>
    <row r="14723" customFormat="false" ht="15.75" hidden="false" customHeight="false" outlineLevel="0" collapsed="false">
      <c r="D14723" s="240" t="n">
        <v>14723</v>
      </c>
    </row>
    <row r="14724" customFormat="false" ht="15.75" hidden="false" customHeight="false" outlineLevel="0" collapsed="false">
      <c r="D14724" s="240" t="n">
        <v>14724</v>
      </c>
    </row>
    <row r="14725" customFormat="false" ht="15.75" hidden="false" customHeight="false" outlineLevel="0" collapsed="false">
      <c r="D14725" s="240" t="n">
        <v>14725</v>
      </c>
    </row>
    <row r="14726" customFormat="false" ht="15.75" hidden="false" customHeight="false" outlineLevel="0" collapsed="false">
      <c r="D14726" s="240" t="n">
        <v>14726</v>
      </c>
    </row>
    <row r="14727" customFormat="false" ht="15.75" hidden="false" customHeight="false" outlineLevel="0" collapsed="false">
      <c r="D14727" s="240" t="n">
        <v>14727</v>
      </c>
    </row>
    <row r="14728" customFormat="false" ht="15.75" hidden="false" customHeight="false" outlineLevel="0" collapsed="false">
      <c r="D14728" s="240" t="n">
        <v>14728</v>
      </c>
    </row>
    <row r="14729" customFormat="false" ht="15.75" hidden="false" customHeight="false" outlineLevel="0" collapsed="false">
      <c r="D14729" s="240" t="n">
        <v>14729</v>
      </c>
    </row>
    <row r="14730" customFormat="false" ht="15.75" hidden="false" customHeight="false" outlineLevel="0" collapsed="false">
      <c r="D14730" s="240" t="n">
        <v>14730</v>
      </c>
    </row>
    <row r="14731" customFormat="false" ht="15.75" hidden="false" customHeight="false" outlineLevel="0" collapsed="false">
      <c r="D14731" s="240" t="n">
        <v>14731</v>
      </c>
    </row>
    <row r="14732" customFormat="false" ht="15.75" hidden="false" customHeight="false" outlineLevel="0" collapsed="false">
      <c r="D14732" s="240" t="n">
        <v>14732</v>
      </c>
    </row>
    <row r="14733" customFormat="false" ht="15.75" hidden="false" customHeight="false" outlineLevel="0" collapsed="false">
      <c r="D14733" s="240" t="n">
        <v>14733</v>
      </c>
    </row>
    <row r="14734" customFormat="false" ht="15.75" hidden="false" customHeight="false" outlineLevel="0" collapsed="false">
      <c r="D14734" s="240" t="n">
        <v>14734</v>
      </c>
    </row>
    <row r="14735" customFormat="false" ht="15.75" hidden="false" customHeight="false" outlineLevel="0" collapsed="false">
      <c r="D14735" s="240" t="n">
        <v>14735</v>
      </c>
    </row>
    <row r="14736" customFormat="false" ht="15.75" hidden="false" customHeight="false" outlineLevel="0" collapsed="false">
      <c r="D14736" s="240" t="n">
        <v>14736</v>
      </c>
    </row>
    <row r="14737" customFormat="false" ht="15.75" hidden="false" customHeight="false" outlineLevel="0" collapsed="false">
      <c r="D14737" s="240" t="n">
        <v>14737</v>
      </c>
    </row>
    <row r="14738" customFormat="false" ht="15.75" hidden="false" customHeight="false" outlineLevel="0" collapsed="false">
      <c r="D14738" s="240" t="n">
        <v>14738</v>
      </c>
    </row>
    <row r="14739" customFormat="false" ht="15.75" hidden="false" customHeight="false" outlineLevel="0" collapsed="false">
      <c r="D14739" s="240" t="n">
        <v>14739</v>
      </c>
    </row>
    <row r="14740" customFormat="false" ht="15.75" hidden="false" customHeight="false" outlineLevel="0" collapsed="false">
      <c r="D14740" s="240" t="n">
        <v>14740</v>
      </c>
    </row>
    <row r="14741" customFormat="false" ht="15.75" hidden="false" customHeight="false" outlineLevel="0" collapsed="false">
      <c r="D14741" s="240" t="n">
        <v>14741</v>
      </c>
    </row>
    <row r="14742" customFormat="false" ht="15.75" hidden="false" customHeight="false" outlineLevel="0" collapsed="false">
      <c r="D14742" s="240" t="n">
        <v>14742</v>
      </c>
    </row>
    <row r="14743" customFormat="false" ht="15.75" hidden="false" customHeight="false" outlineLevel="0" collapsed="false">
      <c r="D14743" s="240" t="n">
        <v>14743</v>
      </c>
    </row>
    <row r="14744" customFormat="false" ht="15.75" hidden="false" customHeight="false" outlineLevel="0" collapsed="false">
      <c r="D14744" s="240" t="n">
        <v>14744</v>
      </c>
    </row>
    <row r="14745" customFormat="false" ht="15.75" hidden="false" customHeight="false" outlineLevel="0" collapsed="false">
      <c r="D14745" s="240" t="n">
        <v>14745</v>
      </c>
    </row>
    <row r="14746" customFormat="false" ht="15.75" hidden="false" customHeight="false" outlineLevel="0" collapsed="false">
      <c r="D14746" s="240" t="n">
        <v>14746</v>
      </c>
    </row>
    <row r="14747" customFormat="false" ht="15.75" hidden="false" customHeight="false" outlineLevel="0" collapsed="false">
      <c r="D14747" s="240" t="n">
        <v>14747</v>
      </c>
    </row>
    <row r="14748" customFormat="false" ht="15.75" hidden="false" customHeight="false" outlineLevel="0" collapsed="false">
      <c r="D14748" s="240" t="n">
        <v>14748</v>
      </c>
    </row>
    <row r="14749" customFormat="false" ht="15.75" hidden="false" customHeight="false" outlineLevel="0" collapsed="false">
      <c r="D14749" s="240" t="n">
        <v>14749</v>
      </c>
    </row>
    <row r="14750" customFormat="false" ht="15.75" hidden="false" customHeight="false" outlineLevel="0" collapsed="false">
      <c r="D14750" s="240" t="n">
        <v>14750</v>
      </c>
    </row>
    <row r="14751" customFormat="false" ht="15.75" hidden="false" customHeight="false" outlineLevel="0" collapsed="false">
      <c r="D14751" s="240" t="n">
        <v>14751</v>
      </c>
    </row>
    <row r="14752" customFormat="false" ht="15.75" hidden="false" customHeight="false" outlineLevel="0" collapsed="false">
      <c r="D14752" s="240" t="n">
        <v>14752</v>
      </c>
    </row>
    <row r="14753" customFormat="false" ht="15.75" hidden="false" customHeight="false" outlineLevel="0" collapsed="false">
      <c r="D14753" s="240" t="n">
        <v>14753</v>
      </c>
    </row>
    <row r="14754" customFormat="false" ht="15.75" hidden="false" customHeight="false" outlineLevel="0" collapsed="false">
      <c r="D14754" s="240" t="n">
        <v>14754</v>
      </c>
    </row>
    <row r="14755" customFormat="false" ht="15.75" hidden="false" customHeight="false" outlineLevel="0" collapsed="false">
      <c r="D14755" s="240" t="n">
        <v>14755</v>
      </c>
    </row>
    <row r="14756" customFormat="false" ht="15.75" hidden="false" customHeight="false" outlineLevel="0" collapsed="false">
      <c r="D14756" s="240" t="n">
        <v>14756</v>
      </c>
    </row>
    <row r="14757" customFormat="false" ht="15.75" hidden="false" customHeight="false" outlineLevel="0" collapsed="false">
      <c r="D14757" s="240" t="n">
        <v>14757</v>
      </c>
    </row>
    <row r="14758" customFormat="false" ht="15.75" hidden="false" customHeight="false" outlineLevel="0" collapsed="false">
      <c r="D14758" s="240" t="n">
        <v>14758</v>
      </c>
    </row>
    <row r="14759" customFormat="false" ht="15.75" hidden="false" customHeight="false" outlineLevel="0" collapsed="false">
      <c r="D14759" s="240" t="n">
        <v>14759</v>
      </c>
    </row>
    <row r="14760" customFormat="false" ht="15.75" hidden="false" customHeight="false" outlineLevel="0" collapsed="false">
      <c r="D14760" s="240" t="n">
        <v>14760</v>
      </c>
    </row>
    <row r="14761" customFormat="false" ht="15.75" hidden="false" customHeight="false" outlineLevel="0" collapsed="false">
      <c r="D14761" s="240" t="n">
        <v>14761</v>
      </c>
    </row>
    <row r="14762" customFormat="false" ht="15.75" hidden="false" customHeight="false" outlineLevel="0" collapsed="false">
      <c r="D14762" s="240" t="n">
        <v>14762</v>
      </c>
    </row>
    <row r="14763" customFormat="false" ht="15.75" hidden="false" customHeight="false" outlineLevel="0" collapsed="false">
      <c r="D14763" s="240" t="n">
        <v>14763</v>
      </c>
    </row>
    <row r="14764" customFormat="false" ht="15.75" hidden="false" customHeight="false" outlineLevel="0" collapsed="false">
      <c r="D14764" s="240" t="n">
        <v>14764</v>
      </c>
    </row>
    <row r="14765" customFormat="false" ht="15.75" hidden="false" customHeight="false" outlineLevel="0" collapsed="false">
      <c r="D14765" s="240" t="n">
        <v>14765</v>
      </c>
    </row>
    <row r="14766" customFormat="false" ht="15.75" hidden="false" customHeight="false" outlineLevel="0" collapsed="false">
      <c r="D14766" s="240" t="n">
        <v>14766</v>
      </c>
    </row>
    <row r="14767" customFormat="false" ht="15.75" hidden="false" customHeight="false" outlineLevel="0" collapsed="false">
      <c r="D14767" s="240" t="n">
        <v>14767</v>
      </c>
    </row>
    <row r="14768" customFormat="false" ht="15.75" hidden="false" customHeight="false" outlineLevel="0" collapsed="false">
      <c r="D14768" s="240" t="n">
        <v>14768</v>
      </c>
    </row>
    <row r="14769" customFormat="false" ht="15.75" hidden="false" customHeight="false" outlineLevel="0" collapsed="false">
      <c r="D14769" s="240" t="n">
        <v>14769</v>
      </c>
    </row>
    <row r="14770" customFormat="false" ht="15.75" hidden="false" customHeight="false" outlineLevel="0" collapsed="false">
      <c r="D14770" s="240" t="n">
        <v>14770</v>
      </c>
    </row>
    <row r="14771" customFormat="false" ht="15.75" hidden="false" customHeight="false" outlineLevel="0" collapsed="false">
      <c r="D14771" s="240" t="n">
        <v>14771</v>
      </c>
    </row>
    <row r="14772" customFormat="false" ht="15.75" hidden="false" customHeight="false" outlineLevel="0" collapsed="false">
      <c r="D14772" s="240" t="n">
        <v>14772</v>
      </c>
    </row>
    <row r="14773" customFormat="false" ht="15.75" hidden="false" customHeight="false" outlineLevel="0" collapsed="false">
      <c r="D14773" s="240" t="n">
        <v>14773</v>
      </c>
    </row>
    <row r="14774" customFormat="false" ht="15.75" hidden="false" customHeight="false" outlineLevel="0" collapsed="false">
      <c r="D14774" s="240" t="n">
        <v>14774</v>
      </c>
    </row>
    <row r="14775" customFormat="false" ht="15.75" hidden="false" customHeight="false" outlineLevel="0" collapsed="false">
      <c r="D14775" s="240" t="n">
        <v>14775</v>
      </c>
    </row>
    <row r="14776" customFormat="false" ht="15.75" hidden="false" customHeight="false" outlineLevel="0" collapsed="false">
      <c r="D14776" s="240" t="n">
        <v>14776</v>
      </c>
    </row>
    <row r="14777" customFormat="false" ht="15.75" hidden="false" customHeight="false" outlineLevel="0" collapsed="false">
      <c r="D14777" s="240" t="n">
        <v>14777</v>
      </c>
    </row>
    <row r="14778" customFormat="false" ht="15.75" hidden="false" customHeight="false" outlineLevel="0" collapsed="false">
      <c r="D14778" s="240" t="n">
        <v>14778</v>
      </c>
    </row>
    <row r="14779" customFormat="false" ht="15.75" hidden="false" customHeight="false" outlineLevel="0" collapsed="false">
      <c r="D14779" s="240" t="n">
        <v>14779</v>
      </c>
    </row>
    <row r="14780" customFormat="false" ht="15.75" hidden="false" customHeight="false" outlineLevel="0" collapsed="false">
      <c r="D14780" s="240" t="n">
        <v>14780</v>
      </c>
    </row>
    <row r="14781" customFormat="false" ht="15.75" hidden="false" customHeight="false" outlineLevel="0" collapsed="false">
      <c r="D14781" s="240" t="n">
        <v>14781</v>
      </c>
    </row>
    <row r="14782" customFormat="false" ht="15.75" hidden="false" customHeight="false" outlineLevel="0" collapsed="false">
      <c r="D14782" s="240" t="n">
        <v>14782</v>
      </c>
    </row>
    <row r="14783" customFormat="false" ht="15.75" hidden="false" customHeight="false" outlineLevel="0" collapsed="false">
      <c r="D14783" s="240" t="n">
        <v>14783</v>
      </c>
    </row>
    <row r="14784" customFormat="false" ht="15.75" hidden="false" customHeight="false" outlineLevel="0" collapsed="false">
      <c r="D14784" s="240" t="n">
        <v>14784</v>
      </c>
    </row>
    <row r="14785" customFormat="false" ht="15.75" hidden="false" customHeight="false" outlineLevel="0" collapsed="false">
      <c r="D14785" s="240" t="n">
        <v>14785</v>
      </c>
    </row>
    <row r="14786" customFormat="false" ht="15.75" hidden="false" customHeight="false" outlineLevel="0" collapsed="false">
      <c r="D14786" s="240" t="n">
        <v>14786</v>
      </c>
    </row>
    <row r="14787" customFormat="false" ht="15.75" hidden="false" customHeight="false" outlineLevel="0" collapsed="false">
      <c r="D14787" s="240" t="n">
        <v>14787</v>
      </c>
    </row>
    <row r="14788" customFormat="false" ht="15.75" hidden="false" customHeight="false" outlineLevel="0" collapsed="false">
      <c r="D14788" s="240" t="n">
        <v>14788</v>
      </c>
    </row>
    <row r="14789" customFormat="false" ht="15.75" hidden="false" customHeight="false" outlineLevel="0" collapsed="false">
      <c r="D14789" s="240" t="n">
        <v>14789</v>
      </c>
    </row>
    <row r="14790" customFormat="false" ht="15.75" hidden="false" customHeight="false" outlineLevel="0" collapsed="false">
      <c r="D14790" s="240" t="n">
        <v>14790</v>
      </c>
    </row>
    <row r="14791" customFormat="false" ht="15.75" hidden="false" customHeight="false" outlineLevel="0" collapsed="false">
      <c r="D14791" s="240" t="n">
        <v>14791</v>
      </c>
    </row>
    <row r="14792" customFormat="false" ht="15.75" hidden="false" customHeight="false" outlineLevel="0" collapsed="false">
      <c r="D14792" s="240" t="n">
        <v>14792</v>
      </c>
    </row>
    <row r="14793" customFormat="false" ht="15.75" hidden="false" customHeight="false" outlineLevel="0" collapsed="false">
      <c r="D14793" s="240" t="n">
        <v>14793</v>
      </c>
    </row>
    <row r="14794" customFormat="false" ht="15.75" hidden="false" customHeight="false" outlineLevel="0" collapsed="false">
      <c r="D14794" s="240" t="n">
        <v>14794</v>
      </c>
    </row>
    <row r="14795" customFormat="false" ht="15.75" hidden="false" customHeight="false" outlineLevel="0" collapsed="false">
      <c r="D14795" s="240" t="n">
        <v>14795</v>
      </c>
    </row>
    <row r="14796" customFormat="false" ht="15.75" hidden="false" customHeight="false" outlineLevel="0" collapsed="false">
      <c r="D14796" s="240" t="n">
        <v>14796</v>
      </c>
    </row>
    <row r="14797" customFormat="false" ht="15.75" hidden="false" customHeight="false" outlineLevel="0" collapsed="false">
      <c r="D14797" s="240" t="n">
        <v>14797</v>
      </c>
    </row>
    <row r="14798" customFormat="false" ht="15.75" hidden="false" customHeight="false" outlineLevel="0" collapsed="false">
      <c r="D14798" s="240" t="n">
        <v>14798</v>
      </c>
    </row>
    <row r="14799" customFormat="false" ht="15.75" hidden="false" customHeight="false" outlineLevel="0" collapsed="false">
      <c r="D14799" s="240" t="n">
        <v>14799</v>
      </c>
    </row>
    <row r="14800" customFormat="false" ht="15.75" hidden="false" customHeight="false" outlineLevel="0" collapsed="false">
      <c r="D14800" s="240" t="n">
        <v>14800</v>
      </c>
    </row>
    <row r="14801" customFormat="false" ht="15.75" hidden="false" customHeight="false" outlineLevel="0" collapsed="false">
      <c r="D14801" s="240" t="n">
        <v>14801</v>
      </c>
    </row>
    <row r="14802" customFormat="false" ht="15.75" hidden="false" customHeight="false" outlineLevel="0" collapsed="false">
      <c r="D14802" s="240" t="n">
        <v>14802</v>
      </c>
    </row>
    <row r="14803" customFormat="false" ht="15.75" hidden="false" customHeight="false" outlineLevel="0" collapsed="false">
      <c r="D14803" s="240" t="n">
        <v>14803</v>
      </c>
    </row>
    <row r="14804" customFormat="false" ht="15.75" hidden="false" customHeight="false" outlineLevel="0" collapsed="false">
      <c r="D14804" s="240" t="n">
        <v>14804</v>
      </c>
    </row>
    <row r="14805" customFormat="false" ht="15.75" hidden="false" customHeight="false" outlineLevel="0" collapsed="false">
      <c r="D14805" s="240" t="n">
        <v>14805</v>
      </c>
    </row>
    <row r="14806" customFormat="false" ht="15.75" hidden="false" customHeight="false" outlineLevel="0" collapsed="false">
      <c r="D14806" s="240" t="n">
        <v>14806</v>
      </c>
    </row>
    <row r="14807" customFormat="false" ht="15.75" hidden="false" customHeight="false" outlineLevel="0" collapsed="false">
      <c r="D14807" s="240" t="n">
        <v>14807</v>
      </c>
    </row>
    <row r="14808" customFormat="false" ht="15.75" hidden="false" customHeight="false" outlineLevel="0" collapsed="false">
      <c r="D14808" s="240" t="n">
        <v>14808</v>
      </c>
    </row>
    <row r="14809" customFormat="false" ht="15.75" hidden="false" customHeight="false" outlineLevel="0" collapsed="false">
      <c r="D14809" s="240" t="n">
        <v>14809</v>
      </c>
    </row>
    <row r="14810" customFormat="false" ht="15.75" hidden="false" customHeight="false" outlineLevel="0" collapsed="false">
      <c r="D14810" s="240" t="n">
        <v>14810</v>
      </c>
    </row>
    <row r="14811" customFormat="false" ht="15.75" hidden="false" customHeight="false" outlineLevel="0" collapsed="false">
      <c r="D14811" s="240" t="n">
        <v>14811</v>
      </c>
    </row>
    <row r="14812" customFormat="false" ht="15.75" hidden="false" customHeight="false" outlineLevel="0" collapsed="false">
      <c r="D14812" s="240" t="n">
        <v>14812</v>
      </c>
    </row>
    <row r="14813" customFormat="false" ht="15.75" hidden="false" customHeight="false" outlineLevel="0" collapsed="false">
      <c r="D14813" s="240" t="n">
        <v>14813</v>
      </c>
    </row>
    <row r="14814" customFormat="false" ht="15.75" hidden="false" customHeight="false" outlineLevel="0" collapsed="false">
      <c r="D14814" s="240" t="n">
        <v>14814</v>
      </c>
    </row>
    <row r="14815" customFormat="false" ht="15.75" hidden="false" customHeight="false" outlineLevel="0" collapsed="false">
      <c r="D14815" s="240" t="n">
        <v>14815</v>
      </c>
    </row>
    <row r="14816" customFormat="false" ht="15.75" hidden="false" customHeight="false" outlineLevel="0" collapsed="false">
      <c r="D14816" s="240" t="n">
        <v>14816</v>
      </c>
    </row>
    <row r="14817" customFormat="false" ht="15.75" hidden="false" customHeight="false" outlineLevel="0" collapsed="false">
      <c r="D14817" s="240" t="n">
        <v>14817</v>
      </c>
    </row>
    <row r="14818" customFormat="false" ht="15.75" hidden="false" customHeight="false" outlineLevel="0" collapsed="false">
      <c r="D14818" s="240" t="n">
        <v>14818</v>
      </c>
    </row>
    <row r="14819" customFormat="false" ht="15.75" hidden="false" customHeight="false" outlineLevel="0" collapsed="false">
      <c r="D14819" s="240" t="n">
        <v>14819</v>
      </c>
    </row>
    <row r="14820" customFormat="false" ht="15.75" hidden="false" customHeight="false" outlineLevel="0" collapsed="false">
      <c r="D14820" s="240" t="n">
        <v>14820</v>
      </c>
    </row>
    <row r="14821" customFormat="false" ht="15.75" hidden="false" customHeight="false" outlineLevel="0" collapsed="false">
      <c r="D14821" s="240" t="n">
        <v>14821</v>
      </c>
    </row>
    <row r="14822" customFormat="false" ht="15.75" hidden="false" customHeight="false" outlineLevel="0" collapsed="false">
      <c r="D14822" s="240" t="n">
        <v>14822</v>
      </c>
    </row>
    <row r="14823" customFormat="false" ht="15.75" hidden="false" customHeight="false" outlineLevel="0" collapsed="false">
      <c r="D14823" s="240" t="n">
        <v>14823</v>
      </c>
    </row>
    <row r="14824" customFormat="false" ht="15.75" hidden="false" customHeight="false" outlineLevel="0" collapsed="false">
      <c r="D14824" s="240" t="n">
        <v>14824</v>
      </c>
    </row>
    <row r="14825" customFormat="false" ht="15.75" hidden="false" customHeight="false" outlineLevel="0" collapsed="false">
      <c r="D14825" s="240" t="n">
        <v>14825</v>
      </c>
    </row>
    <row r="14826" customFormat="false" ht="15.75" hidden="false" customHeight="false" outlineLevel="0" collapsed="false">
      <c r="D14826" s="240" t="n">
        <v>14826</v>
      </c>
    </row>
    <row r="14827" customFormat="false" ht="15.75" hidden="false" customHeight="false" outlineLevel="0" collapsed="false">
      <c r="D14827" s="240" t="n">
        <v>14827</v>
      </c>
    </row>
    <row r="14828" customFormat="false" ht="15.75" hidden="false" customHeight="false" outlineLevel="0" collapsed="false">
      <c r="D14828" s="240" t="n">
        <v>14828</v>
      </c>
    </row>
    <row r="14829" customFormat="false" ht="15.75" hidden="false" customHeight="false" outlineLevel="0" collapsed="false">
      <c r="D14829" s="240" t="n">
        <v>14829</v>
      </c>
    </row>
    <row r="14830" customFormat="false" ht="15.75" hidden="false" customHeight="false" outlineLevel="0" collapsed="false">
      <c r="D14830" s="240" t="n">
        <v>14830</v>
      </c>
    </row>
    <row r="14831" customFormat="false" ht="15.75" hidden="false" customHeight="false" outlineLevel="0" collapsed="false">
      <c r="D14831" s="240" t="n">
        <v>14831</v>
      </c>
    </row>
    <row r="14832" customFormat="false" ht="15.75" hidden="false" customHeight="false" outlineLevel="0" collapsed="false">
      <c r="D14832" s="240" t="n">
        <v>14832</v>
      </c>
    </row>
    <row r="14833" customFormat="false" ht="15.75" hidden="false" customHeight="false" outlineLevel="0" collapsed="false">
      <c r="D14833" s="240" t="n">
        <v>14833</v>
      </c>
    </row>
    <row r="14834" customFormat="false" ht="15.75" hidden="false" customHeight="false" outlineLevel="0" collapsed="false">
      <c r="D14834" s="240" t="n">
        <v>14834</v>
      </c>
    </row>
    <row r="14835" customFormat="false" ht="15.75" hidden="false" customHeight="false" outlineLevel="0" collapsed="false">
      <c r="D14835" s="240" t="n">
        <v>14835</v>
      </c>
    </row>
    <row r="14836" customFormat="false" ht="15.75" hidden="false" customHeight="false" outlineLevel="0" collapsed="false">
      <c r="D14836" s="240" t="n">
        <v>14836</v>
      </c>
    </row>
    <row r="14837" customFormat="false" ht="15.75" hidden="false" customHeight="false" outlineLevel="0" collapsed="false">
      <c r="D14837" s="240" t="n">
        <v>14837</v>
      </c>
    </row>
    <row r="14838" customFormat="false" ht="15.75" hidden="false" customHeight="false" outlineLevel="0" collapsed="false">
      <c r="D14838" s="240" t="n">
        <v>14838</v>
      </c>
    </row>
    <row r="14839" customFormat="false" ht="15.75" hidden="false" customHeight="false" outlineLevel="0" collapsed="false">
      <c r="D14839" s="240" t="n">
        <v>14839</v>
      </c>
    </row>
    <row r="14840" customFormat="false" ht="15.75" hidden="false" customHeight="false" outlineLevel="0" collapsed="false">
      <c r="D14840" s="240" t="n">
        <v>14840</v>
      </c>
    </row>
    <row r="14841" customFormat="false" ht="15.75" hidden="false" customHeight="false" outlineLevel="0" collapsed="false">
      <c r="D14841" s="240" t="n">
        <v>14841</v>
      </c>
    </row>
    <row r="14842" customFormat="false" ht="15.75" hidden="false" customHeight="false" outlineLevel="0" collapsed="false">
      <c r="D14842" s="240" t="n">
        <v>14842</v>
      </c>
    </row>
    <row r="14843" customFormat="false" ht="15.75" hidden="false" customHeight="false" outlineLevel="0" collapsed="false">
      <c r="D14843" s="240" t="n">
        <v>14843</v>
      </c>
    </row>
    <row r="14844" customFormat="false" ht="15.75" hidden="false" customHeight="false" outlineLevel="0" collapsed="false">
      <c r="D14844" s="240" t="n">
        <v>14844</v>
      </c>
    </row>
    <row r="14845" customFormat="false" ht="15.75" hidden="false" customHeight="false" outlineLevel="0" collapsed="false">
      <c r="D14845" s="240" t="n">
        <v>14845</v>
      </c>
    </row>
    <row r="14846" customFormat="false" ht="15.75" hidden="false" customHeight="false" outlineLevel="0" collapsed="false">
      <c r="D14846" s="240" t="n">
        <v>14846</v>
      </c>
    </row>
    <row r="14847" customFormat="false" ht="15.75" hidden="false" customHeight="false" outlineLevel="0" collapsed="false">
      <c r="D14847" s="240" t="n">
        <v>14847</v>
      </c>
    </row>
    <row r="14848" customFormat="false" ht="15.75" hidden="false" customHeight="false" outlineLevel="0" collapsed="false">
      <c r="D14848" s="240" t="n">
        <v>14848</v>
      </c>
    </row>
    <row r="14849" customFormat="false" ht="15.75" hidden="false" customHeight="false" outlineLevel="0" collapsed="false">
      <c r="D14849" s="240" t="n">
        <v>14849</v>
      </c>
    </row>
    <row r="14850" customFormat="false" ht="15.75" hidden="false" customHeight="false" outlineLevel="0" collapsed="false">
      <c r="D14850" s="240" t="n">
        <v>14850</v>
      </c>
    </row>
    <row r="14851" customFormat="false" ht="15.75" hidden="false" customHeight="false" outlineLevel="0" collapsed="false">
      <c r="D14851" s="240" t="n">
        <v>14851</v>
      </c>
    </row>
    <row r="14852" customFormat="false" ht="15.75" hidden="false" customHeight="false" outlineLevel="0" collapsed="false">
      <c r="D14852" s="240" t="n">
        <v>14852</v>
      </c>
    </row>
    <row r="14853" customFormat="false" ht="15.75" hidden="false" customHeight="false" outlineLevel="0" collapsed="false">
      <c r="D14853" s="240" t="n">
        <v>14853</v>
      </c>
    </row>
    <row r="14854" customFormat="false" ht="15.75" hidden="false" customHeight="false" outlineLevel="0" collapsed="false">
      <c r="D14854" s="240" t="n">
        <v>14854</v>
      </c>
    </row>
    <row r="14855" customFormat="false" ht="15.75" hidden="false" customHeight="false" outlineLevel="0" collapsed="false">
      <c r="D14855" s="240" t="n">
        <v>14855</v>
      </c>
    </row>
    <row r="14856" customFormat="false" ht="15.75" hidden="false" customHeight="false" outlineLevel="0" collapsed="false">
      <c r="D14856" s="240" t="n">
        <v>14856</v>
      </c>
    </row>
    <row r="14857" customFormat="false" ht="15.75" hidden="false" customHeight="false" outlineLevel="0" collapsed="false">
      <c r="D14857" s="240" t="n">
        <v>14857</v>
      </c>
    </row>
    <row r="14858" customFormat="false" ht="15.75" hidden="false" customHeight="false" outlineLevel="0" collapsed="false">
      <c r="D14858" s="240" t="n">
        <v>14858</v>
      </c>
    </row>
    <row r="14859" customFormat="false" ht="15.75" hidden="false" customHeight="false" outlineLevel="0" collapsed="false">
      <c r="D14859" s="240" t="n">
        <v>14859</v>
      </c>
    </row>
    <row r="14860" customFormat="false" ht="15.75" hidden="false" customHeight="false" outlineLevel="0" collapsed="false">
      <c r="D14860" s="240" t="n">
        <v>14860</v>
      </c>
    </row>
    <row r="14861" customFormat="false" ht="15.75" hidden="false" customHeight="false" outlineLevel="0" collapsed="false">
      <c r="D14861" s="240" t="n">
        <v>14861</v>
      </c>
    </row>
    <row r="14862" customFormat="false" ht="15.75" hidden="false" customHeight="false" outlineLevel="0" collapsed="false">
      <c r="D14862" s="240" t="n">
        <v>14862</v>
      </c>
    </row>
    <row r="14863" customFormat="false" ht="15.75" hidden="false" customHeight="false" outlineLevel="0" collapsed="false">
      <c r="D14863" s="240" t="n">
        <v>14863</v>
      </c>
    </row>
    <row r="14864" customFormat="false" ht="15.75" hidden="false" customHeight="false" outlineLevel="0" collapsed="false">
      <c r="D14864" s="240" t="n">
        <v>14864</v>
      </c>
    </row>
    <row r="14865" customFormat="false" ht="15.75" hidden="false" customHeight="false" outlineLevel="0" collapsed="false">
      <c r="D14865" s="240" t="n">
        <v>14865</v>
      </c>
    </row>
    <row r="14866" customFormat="false" ht="15.75" hidden="false" customHeight="false" outlineLevel="0" collapsed="false">
      <c r="D14866" s="240" t="n">
        <v>14866</v>
      </c>
    </row>
    <row r="14867" customFormat="false" ht="15.75" hidden="false" customHeight="false" outlineLevel="0" collapsed="false">
      <c r="D14867" s="240" t="n">
        <v>14867</v>
      </c>
    </row>
    <row r="14868" customFormat="false" ht="15.75" hidden="false" customHeight="false" outlineLevel="0" collapsed="false">
      <c r="D14868" s="240" t="n">
        <v>14868</v>
      </c>
    </row>
    <row r="14869" customFormat="false" ht="15.75" hidden="false" customHeight="false" outlineLevel="0" collapsed="false">
      <c r="D14869" s="240" t="n">
        <v>14869</v>
      </c>
    </row>
    <row r="14870" customFormat="false" ht="15.75" hidden="false" customHeight="false" outlineLevel="0" collapsed="false">
      <c r="D14870" s="240" t="n">
        <v>14870</v>
      </c>
    </row>
    <row r="14871" customFormat="false" ht="15.75" hidden="false" customHeight="false" outlineLevel="0" collapsed="false">
      <c r="D14871" s="240" t="n">
        <v>14871</v>
      </c>
    </row>
    <row r="14872" customFormat="false" ht="15.75" hidden="false" customHeight="false" outlineLevel="0" collapsed="false">
      <c r="D14872" s="240" t="n">
        <v>14872</v>
      </c>
    </row>
    <row r="14873" customFormat="false" ht="15.75" hidden="false" customHeight="false" outlineLevel="0" collapsed="false">
      <c r="D14873" s="240" t="n">
        <v>14873</v>
      </c>
    </row>
    <row r="14874" customFormat="false" ht="15.75" hidden="false" customHeight="false" outlineLevel="0" collapsed="false">
      <c r="D14874" s="240" t="n">
        <v>14874</v>
      </c>
    </row>
    <row r="14875" customFormat="false" ht="15.75" hidden="false" customHeight="false" outlineLevel="0" collapsed="false">
      <c r="D14875" s="240" t="n">
        <v>14875</v>
      </c>
    </row>
    <row r="14876" customFormat="false" ht="15.75" hidden="false" customHeight="false" outlineLevel="0" collapsed="false">
      <c r="D14876" s="240" t="n">
        <v>14876</v>
      </c>
    </row>
    <row r="14877" customFormat="false" ht="15.75" hidden="false" customHeight="false" outlineLevel="0" collapsed="false">
      <c r="D14877" s="240" t="n">
        <v>14877</v>
      </c>
    </row>
    <row r="14878" customFormat="false" ht="15.75" hidden="false" customHeight="false" outlineLevel="0" collapsed="false">
      <c r="D14878" s="240" t="n">
        <v>14878</v>
      </c>
    </row>
    <row r="14879" customFormat="false" ht="15.75" hidden="false" customHeight="false" outlineLevel="0" collapsed="false">
      <c r="D14879" s="240" t="n">
        <v>14879</v>
      </c>
    </row>
    <row r="14880" customFormat="false" ht="15.75" hidden="false" customHeight="false" outlineLevel="0" collapsed="false">
      <c r="D14880" s="240" t="n">
        <v>14880</v>
      </c>
    </row>
    <row r="14881" customFormat="false" ht="15.75" hidden="false" customHeight="false" outlineLevel="0" collapsed="false">
      <c r="D14881" s="240" t="n">
        <v>14881</v>
      </c>
    </row>
    <row r="14882" customFormat="false" ht="15.75" hidden="false" customHeight="false" outlineLevel="0" collapsed="false">
      <c r="D14882" s="240" t="n">
        <v>14882</v>
      </c>
    </row>
    <row r="14883" customFormat="false" ht="15.75" hidden="false" customHeight="false" outlineLevel="0" collapsed="false">
      <c r="D14883" s="240" t="n">
        <v>14883</v>
      </c>
    </row>
    <row r="14884" customFormat="false" ht="15.75" hidden="false" customHeight="false" outlineLevel="0" collapsed="false">
      <c r="D14884" s="240" t="n">
        <v>14884</v>
      </c>
    </row>
    <row r="14885" customFormat="false" ht="15.75" hidden="false" customHeight="false" outlineLevel="0" collapsed="false">
      <c r="D14885" s="240" t="n">
        <v>14885</v>
      </c>
    </row>
    <row r="14886" customFormat="false" ht="15.75" hidden="false" customHeight="false" outlineLevel="0" collapsed="false">
      <c r="D14886" s="240" t="n">
        <v>14886</v>
      </c>
    </row>
    <row r="14887" customFormat="false" ht="15.75" hidden="false" customHeight="false" outlineLevel="0" collapsed="false">
      <c r="D14887" s="240" t="n">
        <v>14887</v>
      </c>
    </row>
    <row r="14888" customFormat="false" ht="15.75" hidden="false" customHeight="false" outlineLevel="0" collapsed="false">
      <c r="D14888" s="240" t="n">
        <v>14888</v>
      </c>
    </row>
    <row r="14889" customFormat="false" ht="15.75" hidden="false" customHeight="false" outlineLevel="0" collapsed="false">
      <c r="D14889" s="240" t="n">
        <v>14889</v>
      </c>
    </row>
    <row r="14890" customFormat="false" ht="15.75" hidden="false" customHeight="false" outlineLevel="0" collapsed="false">
      <c r="D14890" s="240" t="n">
        <v>14890</v>
      </c>
    </row>
    <row r="14891" customFormat="false" ht="15.75" hidden="false" customHeight="false" outlineLevel="0" collapsed="false">
      <c r="D14891" s="240" t="n">
        <v>14891</v>
      </c>
    </row>
    <row r="14892" customFormat="false" ht="15.75" hidden="false" customHeight="false" outlineLevel="0" collapsed="false">
      <c r="D14892" s="240" t="n">
        <v>14892</v>
      </c>
    </row>
    <row r="14893" customFormat="false" ht="15.75" hidden="false" customHeight="false" outlineLevel="0" collapsed="false">
      <c r="D14893" s="240" t="n">
        <v>14893</v>
      </c>
    </row>
    <row r="14894" customFormat="false" ht="15.75" hidden="false" customHeight="false" outlineLevel="0" collapsed="false">
      <c r="D14894" s="240" t="n">
        <v>14894</v>
      </c>
    </row>
    <row r="14895" customFormat="false" ht="15.75" hidden="false" customHeight="false" outlineLevel="0" collapsed="false">
      <c r="D14895" s="240" t="n">
        <v>14895</v>
      </c>
    </row>
    <row r="14896" customFormat="false" ht="15.75" hidden="false" customHeight="false" outlineLevel="0" collapsed="false">
      <c r="D14896" s="240" t="n">
        <v>14896</v>
      </c>
    </row>
    <row r="14897" customFormat="false" ht="15.75" hidden="false" customHeight="false" outlineLevel="0" collapsed="false">
      <c r="D14897" s="240" t="n">
        <v>14897</v>
      </c>
    </row>
    <row r="14898" customFormat="false" ht="15.75" hidden="false" customHeight="false" outlineLevel="0" collapsed="false">
      <c r="D14898" s="240" t="n">
        <v>14898</v>
      </c>
    </row>
    <row r="14899" customFormat="false" ht="15.75" hidden="false" customHeight="false" outlineLevel="0" collapsed="false">
      <c r="D14899" s="240" t="n">
        <v>14899</v>
      </c>
    </row>
    <row r="14900" customFormat="false" ht="15.75" hidden="false" customHeight="false" outlineLevel="0" collapsed="false">
      <c r="D14900" s="240" t="n">
        <v>14900</v>
      </c>
    </row>
    <row r="14901" customFormat="false" ht="15.75" hidden="false" customHeight="false" outlineLevel="0" collapsed="false">
      <c r="D14901" s="240" t="n">
        <v>14901</v>
      </c>
    </row>
    <row r="14902" customFormat="false" ht="15.75" hidden="false" customHeight="false" outlineLevel="0" collapsed="false">
      <c r="D14902" s="240" t="n">
        <v>14902</v>
      </c>
    </row>
    <row r="14903" customFormat="false" ht="15.75" hidden="false" customHeight="false" outlineLevel="0" collapsed="false">
      <c r="D14903" s="240" t="n">
        <v>14903</v>
      </c>
    </row>
    <row r="14904" customFormat="false" ht="15.75" hidden="false" customHeight="false" outlineLevel="0" collapsed="false">
      <c r="D14904" s="240" t="n">
        <v>14904</v>
      </c>
    </row>
    <row r="14905" customFormat="false" ht="15.75" hidden="false" customHeight="false" outlineLevel="0" collapsed="false">
      <c r="D14905" s="240" t="n">
        <v>14905</v>
      </c>
    </row>
    <row r="14906" customFormat="false" ht="15.75" hidden="false" customHeight="false" outlineLevel="0" collapsed="false">
      <c r="D14906" s="240" t="n">
        <v>14906</v>
      </c>
    </row>
    <row r="14907" customFormat="false" ht="15.75" hidden="false" customHeight="false" outlineLevel="0" collapsed="false">
      <c r="D14907" s="240" t="n">
        <v>14907</v>
      </c>
    </row>
    <row r="14908" customFormat="false" ht="15.75" hidden="false" customHeight="false" outlineLevel="0" collapsed="false">
      <c r="D14908" s="240" t="n">
        <v>14908</v>
      </c>
    </row>
    <row r="14909" customFormat="false" ht="15.75" hidden="false" customHeight="false" outlineLevel="0" collapsed="false">
      <c r="D14909" s="240" t="n">
        <v>14909</v>
      </c>
    </row>
    <row r="14910" customFormat="false" ht="15.75" hidden="false" customHeight="false" outlineLevel="0" collapsed="false">
      <c r="D14910" s="240" t="n">
        <v>14910</v>
      </c>
    </row>
    <row r="14911" customFormat="false" ht="15.75" hidden="false" customHeight="false" outlineLevel="0" collapsed="false">
      <c r="D14911" s="240" t="n">
        <v>14911</v>
      </c>
    </row>
    <row r="14912" customFormat="false" ht="15.75" hidden="false" customHeight="false" outlineLevel="0" collapsed="false">
      <c r="D14912" s="240" t="n">
        <v>14912</v>
      </c>
    </row>
    <row r="14913" customFormat="false" ht="15.75" hidden="false" customHeight="false" outlineLevel="0" collapsed="false">
      <c r="D14913" s="240" t="n">
        <v>14913</v>
      </c>
    </row>
    <row r="14914" customFormat="false" ht="15.75" hidden="false" customHeight="false" outlineLevel="0" collapsed="false">
      <c r="D14914" s="240" t="n">
        <v>14914</v>
      </c>
    </row>
    <row r="14915" customFormat="false" ht="15.75" hidden="false" customHeight="false" outlineLevel="0" collapsed="false">
      <c r="D14915" s="240" t="n">
        <v>14915</v>
      </c>
    </row>
    <row r="14916" customFormat="false" ht="15.75" hidden="false" customHeight="false" outlineLevel="0" collapsed="false">
      <c r="D14916" s="240" t="n">
        <v>14916</v>
      </c>
    </row>
    <row r="14917" customFormat="false" ht="15.75" hidden="false" customHeight="false" outlineLevel="0" collapsed="false">
      <c r="D14917" s="240" t="n">
        <v>14917</v>
      </c>
    </row>
    <row r="14918" customFormat="false" ht="15.75" hidden="false" customHeight="false" outlineLevel="0" collapsed="false">
      <c r="D14918" s="240" t="n">
        <v>14918</v>
      </c>
    </row>
    <row r="14919" customFormat="false" ht="15.75" hidden="false" customHeight="false" outlineLevel="0" collapsed="false">
      <c r="D14919" s="240" t="n">
        <v>14919</v>
      </c>
    </row>
    <row r="14920" customFormat="false" ht="15.75" hidden="false" customHeight="false" outlineLevel="0" collapsed="false">
      <c r="D14920" s="240" t="n">
        <v>14920</v>
      </c>
    </row>
    <row r="14921" customFormat="false" ht="15.75" hidden="false" customHeight="false" outlineLevel="0" collapsed="false">
      <c r="D14921" s="240" t="n">
        <v>14921</v>
      </c>
    </row>
    <row r="14922" customFormat="false" ht="15.75" hidden="false" customHeight="false" outlineLevel="0" collapsed="false">
      <c r="D14922" s="240" t="n">
        <v>14922</v>
      </c>
    </row>
    <row r="14923" customFormat="false" ht="15.75" hidden="false" customHeight="false" outlineLevel="0" collapsed="false">
      <c r="D14923" s="240" t="n">
        <v>14923</v>
      </c>
    </row>
    <row r="14924" customFormat="false" ht="15.75" hidden="false" customHeight="false" outlineLevel="0" collapsed="false">
      <c r="D14924" s="240" t="n">
        <v>14924</v>
      </c>
    </row>
    <row r="14925" customFormat="false" ht="15.75" hidden="false" customHeight="false" outlineLevel="0" collapsed="false">
      <c r="D14925" s="240" t="n">
        <v>14925</v>
      </c>
    </row>
    <row r="14926" customFormat="false" ht="15.75" hidden="false" customHeight="false" outlineLevel="0" collapsed="false">
      <c r="D14926" s="240" t="n">
        <v>14926</v>
      </c>
    </row>
    <row r="14927" customFormat="false" ht="15.75" hidden="false" customHeight="false" outlineLevel="0" collapsed="false">
      <c r="D14927" s="240" t="n">
        <v>14927</v>
      </c>
    </row>
    <row r="14928" customFormat="false" ht="15.75" hidden="false" customHeight="false" outlineLevel="0" collapsed="false">
      <c r="D14928" s="240" t="n">
        <v>14928</v>
      </c>
    </row>
    <row r="14929" customFormat="false" ht="15.75" hidden="false" customHeight="false" outlineLevel="0" collapsed="false">
      <c r="D14929" s="240" t="n">
        <v>14929</v>
      </c>
    </row>
    <row r="14930" customFormat="false" ht="15.75" hidden="false" customHeight="false" outlineLevel="0" collapsed="false">
      <c r="D14930" s="240" t="n">
        <v>14930</v>
      </c>
    </row>
    <row r="14931" customFormat="false" ht="15.75" hidden="false" customHeight="false" outlineLevel="0" collapsed="false">
      <c r="D14931" s="240" t="n">
        <v>14931</v>
      </c>
    </row>
    <row r="14932" customFormat="false" ht="15.75" hidden="false" customHeight="false" outlineLevel="0" collapsed="false">
      <c r="D14932" s="240" t="n">
        <v>14932</v>
      </c>
    </row>
    <row r="14933" customFormat="false" ht="15.75" hidden="false" customHeight="false" outlineLevel="0" collapsed="false">
      <c r="D14933" s="240" t="n">
        <v>14933</v>
      </c>
    </row>
    <row r="14934" customFormat="false" ht="15.75" hidden="false" customHeight="false" outlineLevel="0" collapsed="false">
      <c r="D14934" s="240" t="n">
        <v>14934</v>
      </c>
    </row>
    <row r="14935" customFormat="false" ht="15.75" hidden="false" customHeight="false" outlineLevel="0" collapsed="false">
      <c r="D14935" s="240" t="n">
        <v>14935</v>
      </c>
    </row>
    <row r="14936" customFormat="false" ht="15.75" hidden="false" customHeight="false" outlineLevel="0" collapsed="false">
      <c r="D14936" s="240" t="n">
        <v>14936</v>
      </c>
    </row>
    <row r="14937" customFormat="false" ht="15.75" hidden="false" customHeight="false" outlineLevel="0" collapsed="false">
      <c r="D14937" s="240" t="n">
        <v>14937</v>
      </c>
    </row>
    <row r="14938" customFormat="false" ht="15.75" hidden="false" customHeight="false" outlineLevel="0" collapsed="false">
      <c r="D14938" s="240" t="n">
        <v>14938</v>
      </c>
    </row>
    <row r="14939" customFormat="false" ht="15.75" hidden="false" customHeight="false" outlineLevel="0" collapsed="false">
      <c r="D14939" s="240" t="n">
        <v>14939</v>
      </c>
    </row>
    <row r="14940" customFormat="false" ht="15.75" hidden="false" customHeight="false" outlineLevel="0" collapsed="false">
      <c r="D14940" s="240" t="n">
        <v>14940</v>
      </c>
    </row>
    <row r="14941" customFormat="false" ht="15.75" hidden="false" customHeight="false" outlineLevel="0" collapsed="false">
      <c r="D14941" s="240" t="n">
        <v>14941</v>
      </c>
    </row>
    <row r="14942" customFormat="false" ht="15.75" hidden="false" customHeight="false" outlineLevel="0" collapsed="false">
      <c r="D14942" s="240" t="n">
        <v>14942</v>
      </c>
    </row>
    <row r="14943" customFormat="false" ht="15.75" hidden="false" customHeight="false" outlineLevel="0" collapsed="false">
      <c r="D14943" s="240" t="n">
        <v>14943</v>
      </c>
    </row>
    <row r="14944" customFormat="false" ht="15.75" hidden="false" customHeight="false" outlineLevel="0" collapsed="false">
      <c r="D14944" s="240" t="n">
        <v>14944</v>
      </c>
    </row>
    <row r="14945" customFormat="false" ht="15.75" hidden="false" customHeight="false" outlineLevel="0" collapsed="false">
      <c r="D14945" s="240" t="n">
        <v>14945</v>
      </c>
    </row>
    <row r="14946" customFormat="false" ht="15.75" hidden="false" customHeight="false" outlineLevel="0" collapsed="false">
      <c r="D14946" s="240" t="n">
        <v>14946</v>
      </c>
    </row>
    <row r="14947" customFormat="false" ht="15.75" hidden="false" customHeight="false" outlineLevel="0" collapsed="false">
      <c r="D14947" s="240" t="n">
        <v>14947</v>
      </c>
    </row>
    <row r="14948" customFormat="false" ht="15.75" hidden="false" customHeight="false" outlineLevel="0" collapsed="false">
      <c r="D14948" s="240" t="n">
        <v>14948</v>
      </c>
    </row>
    <row r="14949" customFormat="false" ht="15.75" hidden="false" customHeight="false" outlineLevel="0" collapsed="false">
      <c r="D14949" s="240" t="n">
        <v>14949</v>
      </c>
    </row>
    <row r="14950" customFormat="false" ht="15.75" hidden="false" customHeight="false" outlineLevel="0" collapsed="false">
      <c r="D14950" s="240" t="n">
        <v>14950</v>
      </c>
    </row>
    <row r="14951" customFormat="false" ht="15.75" hidden="false" customHeight="false" outlineLevel="0" collapsed="false">
      <c r="D14951" s="240" t="n">
        <v>14951</v>
      </c>
    </row>
    <row r="14952" customFormat="false" ht="15.75" hidden="false" customHeight="false" outlineLevel="0" collapsed="false">
      <c r="D14952" s="240" t="n">
        <v>14952</v>
      </c>
    </row>
    <row r="14953" customFormat="false" ht="15.75" hidden="false" customHeight="false" outlineLevel="0" collapsed="false">
      <c r="D14953" s="240" t="n">
        <v>14953</v>
      </c>
    </row>
    <row r="14954" customFormat="false" ht="15.75" hidden="false" customHeight="false" outlineLevel="0" collapsed="false">
      <c r="D14954" s="240" t="n">
        <v>14954</v>
      </c>
    </row>
    <row r="14955" customFormat="false" ht="15.75" hidden="false" customHeight="false" outlineLevel="0" collapsed="false">
      <c r="D14955" s="240" t="n">
        <v>14955</v>
      </c>
    </row>
    <row r="14956" customFormat="false" ht="15.75" hidden="false" customHeight="false" outlineLevel="0" collapsed="false">
      <c r="D14956" s="240" t="n">
        <v>14956</v>
      </c>
    </row>
    <row r="14957" customFormat="false" ht="15.75" hidden="false" customHeight="false" outlineLevel="0" collapsed="false">
      <c r="D14957" s="240" t="n">
        <v>14957</v>
      </c>
    </row>
    <row r="14958" customFormat="false" ht="15.75" hidden="false" customHeight="false" outlineLevel="0" collapsed="false">
      <c r="D14958" s="240" t="n">
        <v>14958</v>
      </c>
    </row>
    <row r="14959" customFormat="false" ht="15.75" hidden="false" customHeight="false" outlineLevel="0" collapsed="false">
      <c r="D14959" s="240" t="n">
        <v>14959</v>
      </c>
    </row>
    <row r="14960" customFormat="false" ht="15.75" hidden="false" customHeight="false" outlineLevel="0" collapsed="false">
      <c r="D14960" s="240" t="n">
        <v>14960</v>
      </c>
    </row>
    <row r="14961" customFormat="false" ht="15.75" hidden="false" customHeight="false" outlineLevel="0" collapsed="false">
      <c r="D14961" s="240" t="n">
        <v>14961</v>
      </c>
    </row>
    <row r="14962" customFormat="false" ht="15.75" hidden="false" customHeight="false" outlineLevel="0" collapsed="false">
      <c r="D14962" s="240" t="n">
        <v>14962</v>
      </c>
    </row>
    <row r="14963" customFormat="false" ht="15.75" hidden="false" customHeight="false" outlineLevel="0" collapsed="false">
      <c r="D14963" s="240" t="n">
        <v>14963</v>
      </c>
    </row>
    <row r="14964" customFormat="false" ht="15.75" hidden="false" customHeight="false" outlineLevel="0" collapsed="false">
      <c r="D14964" s="240" t="n">
        <v>14964</v>
      </c>
    </row>
    <row r="14965" customFormat="false" ht="15.75" hidden="false" customHeight="false" outlineLevel="0" collapsed="false">
      <c r="D14965" s="240" t="n">
        <v>14965</v>
      </c>
    </row>
    <row r="14966" customFormat="false" ht="15.75" hidden="false" customHeight="false" outlineLevel="0" collapsed="false">
      <c r="D14966" s="240" t="n">
        <v>14966</v>
      </c>
    </row>
    <row r="14967" customFormat="false" ht="15.75" hidden="false" customHeight="false" outlineLevel="0" collapsed="false">
      <c r="D14967" s="240" t="n">
        <v>14967</v>
      </c>
    </row>
    <row r="14968" customFormat="false" ht="15.75" hidden="false" customHeight="false" outlineLevel="0" collapsed="false">
      <c r="D14968" s="240" t="n">
        <v>14968</v>
      </c>
    </row>
    <row r="14969" customFormat="false" ht="15.75" hidden="false" customHeight="false" outlineLevel="0" collapsed="false">
      <c r="D14969" s="240" t="n">
        <v>14969</v>
      </c>
    </row>
    <row r="14970" customFormat="false" ht="15.75" hidden="false" customHeight="false" outlineLevel="0" collapsed="false">
      <c r="D14970" s="240" t="n">
        <v>14970</v>
      </c>
    </row>
    <row r="14971" customFormat="false" ht="15.75" hidden="false" customHeight="false" outlineLevel="0" collapsed="false">
      <c r="D14971" s="240" t="n">
        <v>14971</v>
      </c>
    </row>
    <row r="14972" customFormat="false" ht="15.75" hidden="false" customHeight="false" outlineLevel="0" collapsed="false">
      <c r="D14972" s="240" t="n">
        <v>14972</v>
      </c>
    </row>
    <row r="14973" customFormat="false" ht="15.75" hidden="false" customHeight="false" outlineLevel="0" collapsed="false">
      <c r="D14973" s="240" t="n">
        <v>14973</v>
      </c>
    </row>
    <row r="14974" customFormat="false" ht="15.75" hidden="false" customHeight="false" outlineLevel="0" collapsed="false">
      <c r="D14974" s="240" t="n">
        <v>14974</v>
      </c>
    </row>
    <row r="14975" customFormat="false" ht="15.75" hidden="false" customHeight="false" outlineLevel="0" collapsed="false">
      <c r="D14975" s="240" t="n">
        <v>14975</v>
      </c>
    </row>
    <row r="14976" customFormat="false" ht="15.75" hidden="false" customHeight="false" outlineLevel="0" collapsed="false">
      <c r="D14976" s="240" t="n">
        <v>14976</v>
      </c>
    </row>
    <row r="14977" customFormat="false" ht="15.75" hidden="false" customHeight="false" outlineLevel="0" collapsed="false">
      <c r="D14977" s="240" t="n">
        <v>14977</v>
      </c>
    </row>
    <row r="14978" customFormat="false" ht="15.75" hidden="false" customHeight="false" outlineLevel="0" collapsed="false">
      <c r="D14978" s="240" t="n">
        <v>14978</v>
      </c>
    </row>
    <row r="14979" customFormat="false" ht="15.75" hidden="false" customHeight="false" outlineLevel="0" collapsed="false">
      <c r="D14979" s="240" t="n">
        <v>14979</v>
      </c>
    </row>
    <row r="14980" customFormat="false" ht="15.75" hidden="false" customHeight="false" outlineLevel="0" collapsed="false">
      <c r="D14980" s="240" t="n">
        <v>14980</v>
      </c>
    </row>
    <row r="14981" customFormat="false" ht="15.75" hidden="false" customHeight="false" outlineLevel="0" collapsed="false">
      <c r="D14981" s="240" t="n">
        <v>14981</v>
      </c>
    </row>
    <row r="14982" customFormat="false" ht="15.75" hidden="false" customHeight="false" outlineLevel="0" collapsed="false">
      <c r="D14982" s="240" t="n">
        <v>14982</v>
      </c>
    </row>
    <row r="14983" customFormat="false" ht="15.75" hidden="false" customHeight="false" outlineLevel="0" collapsed="false">
      <c r="D14983" s="240" t="n">
        <v>14983</v>
      </c>
    </row>
    <row r="14984" customFormat="false" ht="15.75" hidden="false" customHeight="false" outlineLevel="0" collapsed="false">
      <c r="D14984" s="240" t="n">
        <v>14984</v>
      </c>
    </row>
    <row r="14985" customFormat="false" ht="15.75" hidden="false" customHeight="false" outlineLevel="0" collapsed="false">
      <c r="D14985" s="240" t="n">
        <v>14985</v>
      </c>
    </row>
    <row r="14986" customFormat="false" ht="15.75" hidden="false" customHeight="false" outlineLevel="0" collapsed="false">
      <c r="D14986" s="240" t="n">
        <v>14986</v>
      </c>
    </row>
    <row r="14987" customFormat="false" ht="15.75" hidden="false" customHeight="false" outlineLevel="0" collapsed="false">
      <c r="D14987" s="240" t="n">
        <v>14987</v>
      </c>
    </row>
    <row r="14988" customFormat="false" ht="15.75" hidden="false" customHeight="false" outlineLevel="0" collapsed="false">
      <c r="D14988" s="240" t="n">
        <v>14988</v>
      </c>
    </row>
    <row r="14989" customFormat="false" ht="15.75" hidden="false" customHeight="false" outlineLevel="0" collapsed="false">
      <c r="D14989" s="240" t="n">
        <v>14989</v>
      </c>
    </row>
    <row r="14990" customFormat="false" ht="15.75" hidden="false" customHeight="false" outlineLevel="0" collapsed="false">
      <c r="D14990" s="240" t="n">
        <v>14990</v>
      </c>
    </row>
    <row r="14991" customFormat="false" ht="15.75" hidden="false" customHeight="false" outlineLevel="0" collapsed="false">
      <c r="D14991" s="240" t="n">
        <v>14991</v>
      </c>
    </row>
    <row r="14992" customFormat="false" ht="15.75" hidden="false" customHeight="false" outlineLevel="0" collapsed="false">
      <c r="D14992" s="240" t="n">
        <v>14992</v>
      </c>
    </row>
    <row r="14993" customFormat="false" ht="15.75" hidden="false" customHeight="false" outlineLevel="0" collapsed="false">
      <c r="D14993" s="240" t="n">
        <v>14993</v>
      </c>
    </row>
    <row r="14994" customFormat="false" ht="15.75" hidden="false" customHeight="false" outlineLevel="0" collapsed="false">
      <c r="D14994" s="240" t="n">
        <v>14994</v>
      </c>
    </row>
    <row r="14995" customFormat="false" ht="15.75" hidden="false" customHeight="false" outlineLevel="0" collapsed="false">
      <c r="D14995" s="240" t="n">
        <v>14995</v>
      </c>
    </row>
    <row r="14996" customFormat="false" ht="15.75" hidden="false" customHeight="false" outlineLevel="0" collapsed="false">
      <c r="D14996" s="240" t="n">
        <v>14996</v>
      </c>
    </row>
    <row r="14997" customFormat="false" ht="15.75" hidden="false" customHeight="false" outlineLevel="0" collapsed="false">
      <c r="D14997" s="240" t="n">
        <v>14997</v>
      </c>
    </row>
    <row r="14998" customFormat="false" ht="15.75" hidden="false" customHeight="false" outlineLevel="0" collapsed="false">
      <c r="D14998" s="240" t="n">
        <v>14998</v>
      </c>
    </row>
    <row r="14999" customFormat="false" ht="15.75" hidden="false" customHeight="false" outlineLevel="0" collapsed="false">
      <c r="D14999" s="240" t="n">
        <v>14999</v>
      </c>
    </row>
    <row r="15000" customFormat="false" ht="15.75" hidden="false" customHeight="false" outlineLevel="0" collapsed="false">
      <c r="D15000" s="240" t="n">
        <v>15000</v>
      </c>
    </row>
    <row r="15001" customFormat="false" ht="15.75" hidden="false" customHeight="false" outlineLevel="0" collapsed="false">
      <c r="D15001" s="240" t="n">
        <v>15001</v>
      </c>
    </row>
    <row r="15002" customFormat="false" ht="15.75" hidden="false" customHeight="false" outlineLevel="0" collapsed="false">
      <c r="D15002" s="240" t="n">
        <v>15002</v>
      </c>
    </row>
    <row r="15003" customFormat="false" ht="15.75" hidden="false" customHeight="false" outlineLevel="0" collapsed="false">
      <c r="D15003" s="240" t="n">
        <v>15003</v>
      </c>
    </row>
    <row r="15004" customFormat="false" ht="15.75" hidden="false" customHeight="false" outlineLevel="0" collapsed="false">
      <c r="D15004" s="240" t="n">
        <v>15004</v>
      </c>
    </row>
    <row r="15005" customFormat="false" ht="15.75" hidden="false" customHeight="false" outlineLevel="0" collapsed="false">
      <c r="D15005" s="240" t="n">
        <v>15005</v>
      </c>
    </row>
    <row r="15006" customFormat="false" ht="15.75" hidden="false" customHeight="false" outlineLevel="0" collapsed="false">
      <c r="D15006" s="240" t="n">
        <v>15006</v>
      </c>
    </row>
    <row r="15007" customFormat="false" ht="15.75" hidden="false" customHeight="false" outlineLevel="0" collapsed="false">
      <c r="D15007" s="240" t="n">
        <v>15007</v>
      </c>
    </row>
    <row r="15008" customFormat="false" ht="15.75" hidden="false" customHeight="false" outlineLevel="0" collapsed="false">
      <c r="D15008" s="240" t="n">
        <v>15008</v>
      </c>
    </row>
    <row r="15009" customFormat="false" ht="15.75" hidden="false" customHeight="false" outlineLevel="0" collapsed="false">
      <c r="D15009" s="240" t="n">
        <v>15009</v>
      </c>
    </row>
    <row r="15010" customFormat="false" ht="15.75" hidden="false" customHeight="false" outlineLevel="0" collapsed="false">
      <c r="D15010" s="240" t="n">
        <v>15010</v>
      </c>
    </row>
    <row r="15011" customFormat="false" ht="15.75" hidden="false" customHeight="false" outlineLevel="0" collapsed="false">
      <c r="D15011" s="240" t="n">
        <v>15011</v>
      </c>
    </row>
    <row r="15012" customFormat="false" ht="15.75" hidden="false" customHeight="false" outlineLevel="0" collapsed="false">
      <c r="D15012" s="240" t="n">
        <v>15012</v>
      </c>
    </row>
    <row r="15013" customFormat="false" ht="15.75" hidden="false" customHeight="false" outlineLevel="0" collapsed="false">
      <c r="D15013" s="240" t="n">
        <v>15013</v>
      </c>
    </row>
    <row r="15014" customFormat="false" ht="15.75" hidden="false" customHeight="false" outlineLevel="0" collapsed="false">
      <c r="D15014" s="240" t="n">
        <v>15014</v>
      </c>
    </row>
    <row r="15015" customFormat="false" ht="15.75" hidden="false" customHeight="false" outlineLevel="0" collapsed="false">
      <c r="D15015" s="240" t="n">
        <v>15015</v>
      </c>
    </row>
    <row r="15016" customFormat="false" ht="15.75" hidden="false" customHeight="false" outlineLevel="0" collapsed="false">
      <c r="D15016" s="240" t="n">
        <v>15016</v>
      </c>
    </row>
    <row r="15017" customFormat="false" ht="15.75" hidden="false" customHeight="false" outlineLevel="0" collapsed="false">
      <c r="D15017" s="240" t="n">
        <v>15017</v>
      </c>
    </row>
    <row r="15018" customFormat="false" ht="15.75" hidden="false" customHeight="false" outlineLevel="0" collapsed="false">
      <c r="D15018" s="240" t="n">
        <v>15018</v>
      </c>
    </row>
    <row r="15019" customFormat="false" ht="15.75" hidden="false" customHeight="false" outlineLevel="0" collapsed="false">
      <c r="D15019" s="240" t="n">
        <v>15019</v>
      </c>
    </row>
    <row r="15020" customFormat="false" ht="15.75" hidden="false" customHeight="false" outlineLevel="0" collapsed="false">
      <c r="D15020" s="240" t="n">
        <v>15020</v>
      </c>
    </row>
    <row r="15021" customFormat="false" ht="15.75" hidden="false" customHeight="false" outlineLevel="0" collapsed="false">
      <c r="D15021" s="240" t="n">
        <v>15021</v>
      </c>
    </row>
    <row r="15022" customFormat="false" ht="15.75" hidden="false" customHeight="false" outlineLevel="0" collapsed="false">
      <c r="D15022" s="240" t="n">
        <v>15022</v>
      </c>
    </row>
    <row r="15023" customFormat="false" ht="15.75" hidden="false" customHeight="false" outlineLevel="0" collapsed="false">
      <c r="D15023" s="240" t="n">
        <v>15023</v>
      </c>
    </row>
    <row r="15024" customFormat="false" ht="15.75" hidden="false" customHeight="false" outlineLevel="0" collapsed="false">
      <c r="D15024" s="240" t="n">
        <v>15024</v>
      </c>
    </row>
    <row r="15025" customFormat="false" ht="15.75" hidden="false" customHeight="false" outlineLevel="0" collapsed="false">
      <c r="D15025" s="240" t="n">
        <v>15025</v>
      </c>
    </row>
    <row r="15026" customFormat="false" ht="15.75" hidden="false" customHeight="false" outlineLevel="0" collapsed="false">
      <c r="D15026" s="240" t="n">
        <v>15026</v>
      </c>
    </row>
    <row r="15027" customFormat="false" ht="15.75" hidden="false" customHeight="false" outlineLevel="0" collapsed="false">
      <c r="D15027" s="240" t="n">
        <v>15027</v>
      </c>
    </row>
    <row r="15028" customFormat="false" ht="15.75" hidden="false" customHeight="false" outlineLevel="0" collapsed="false">
      <c r="D15028" s="240" t="n">
        <v>15028</v>
      </c>
    </row>
    <row r="15029" customFormat="false" ht="15.75" hidden="false" customHeight="false" outlineLevel="0" collapsed="false">
      <c r="D15029" s="240" t="n">
        <v>15029</v>
      </c>
    </row>
    <row r="15030" customFormat="false" ht="15.75" hidden="false" customHeight="false" outlineLevel="0" collapsed="false">
      <c r="D15030" s="240" t="n">
        <v>15030</v>
      </c>
    </row>
    <row r="15031" customFormat="false" ht="15.75" hidden="false" customHeight="false" outlineLevel="0" collapsed="false">
      <c r="D15031" s="240" t="n">
        <v>15031</v>
      </c>
    </row>
    <row r="15032" customFormat="false" ht="15.75" hidden="false" customHeight="false" outlineLevel="0" collapsed="false">
      <c r="D15032" s="240" t="n">
        <v>15032</v>
      </c>
    </row>
    <row r="15033" customFormat="false" ht="15.75" hidden="false" customHeight="false" outlineLevel="0" collapsed="false">
      <c r="D15033" s="240" t="n">
        <v>15033</v>
      </c>
    </row>
    <row r="15034" customFormat="false" ht="15.75" hidden="false" customHeight="false" outlineLevel="0" collapsed="false">
      <c r="D15034" s="240" t="n">
        <v>15034</v>
      </c>
    </row>
    <row r="15035" customFormat="false" ht="15.75" hidden="false" customHeight="false" outlineLevel="0" collapsed="false">
      <c r="D15035" s="240" t="n">
        <v>15035</v>
      </c>
    </row>
    <row r="15036" customFormat="false" ht="15.75" hidden="false" customHeight="false" outlineLevel="0" collapsed="false">
      <c r="D15036" s="240" t="n">
        <v>15036</v>
      </c>
    </row>
    <row r="15037" customFormat="false" ht="15.75" hidden="false" customHeight="false" outlineLevel="0" collapsed="false">
      <c r="D15037" s="240" t="n">
        <v>15037</v>
      </c>
    </row>
    <row r="15038" customFormat="false" ht="15.75" hidden="false" customHeight="false" outlineLevel="0" collapsed="false">
      <c r="D15038" s="240" t="n">
        <v>15038</v>
      </c>
    </row>
    <row r="15039" customFormat="false" ht="15.75" hidden="false" customHeight="false" outlineLevel="0" collapsed="false">
      <c r="D15039" s="240" t="n">
        <v>15039</v>
      </c>
    </row>
    <row r="15040" customFormat="false" ht="15.75" hidden="false" customHeight="false" outlineLevel="0" collapsed="false">
      <c r="D15040" s="240" t="n">
        <v>15040</v>
      </c>
    </row>
    <row r="15041" customFormat="false" ht="15.75" hidden="false" customHeight="false" outlineLevel="0" collapsed="false">
      <c r="D15041" s="240" t="n">
        <v>15041</v>
      </c>
    </row>
    <row r="15042" customFormat="false" ht="15.75" hidden="false" customHeight="false" outlineLevel="0" collapsed="false">
      <c r="D15042" s="240" t="n">
        <v>15042</v>
      </c>
    </row>
    <row r="15043" customFormat="false" ht="15.75" hidden="false" customHeight="false" outlineLevel="0" collapsed="false">
      <c r="D15043" s="240" t="n">
        <v>15043</v>
      </c>
    </row>
    <row r="15044" customFormat="false" ht="15.75" hidden="false" customHeight="false" outlineLevel="0" collapsed="false">
      <c r="D15044" s="240" t="n">
        <v>15044</v>
      </c>
    </row>
    <row r="15045" customFormat="false" ht="15.75" hidden="false" customHeight="false" outlineLevel="0" collapsed="false">
      <c r="D15045" s="240" t="n">
        <v>15045</v>
      </c>
    </row>
    <row r="15046" customFormat="false" ht="15.75" hidden="false" customHeight="false" outlineLevel="0" collapsed="false">
      <c r="D15046" s="240" t="n">
        <v>15046</v>
      </c>
    </row>
    <row r="15047" customFormat="false" ht="15.75" hidden="false" customHeight="false" outlineLevel="0" collapsed="false">
      <c r="D15047" s="240" t="n">
        <v>15047</v>
      </c>
    </row>
    <row r="15048" customFormat="false" ht="15.75" hidden="false" customHeight="false" outlineLevel="0" collapsed="false">
      <c r="D15048" s="240" t="n">
        <v>15048</v>
      </c>
    </row>
    <row r="15049" customFormat="false" ht="15.75" hidden="false" customHeight="false" outlineLevel="0" collapsed="false">
      <c r="D15049" s="240" t="n">
        <v>15049</v>
      </c>
    </row>
    <row r="15050" customFormat="false" ht="15.75" hidden="false" customHeight="false" outlineLevel="0" collapsed="false">
      <c r="D15050" s="240" t="n">
        <v>15050</v>
      </c>
    </row>
    <row r="15051" customFormat="false" ht="15.75" hidden="false" customHeight="false" outlineLevel="0" collapsed="false">
      <c r="D15051" s="240" t="n">
        <v>15051</v>
      </c>
    </row>
    <row r="15052" customFormat="false" ht="15.75" hidden="false" customHeight="false" outlineLevel="0" collapsed="false">
      <c r="D15052" s="240" t="n">
        <v>15052</v>
      </c>
    </row>
    <row r="15053" customFormat="false" ht="15.75" hidden="false" customHeight="false" outlineLevel="0" collapsed="false">
      <c r="D15053" s="240" t="n">
        <v>15053</v>
      </c>
    </row>
    <row r="15054" customFormat="false" ht="15.75" hidden="false" customHeight="false" outlineLevel="0" collapsed="false">
      <c r="D15054" s="240" t="n">
        <v>15054</v>
      </c>
    </row>
    <row r="15055" customFormat="false" ht="15.75" hidden="false" customHeight="false" outlineLevel="0" collapsed="false">
      <c r="D15055" s="240" t="n">
        <v>15055</v>
      </c>
    </row>
    <row r="15056" customFormat="false" ht="15.75" hidden="false" customHeight="false" outlineLevel="0" collapsed="false">
      <c r="D15056" s="240" t="n">
        <v>15056</v>
      </c>
    </row>
    <row r="15057" customFormat="false" ht="15.75" hidden="false" customHeight="false" outlineLevel="0" collapsed="false">
      <c r="D15057" s="240" t="n">
        <v>15057</v>
      </c>
    </row>
    <row r="15058" customFormat="false" ht="15.75" hidden="false" customHeight="false" outlineLevel="0" collapsed="false">
      <c r="D15058" s="240" t="n">
        <v>15058</v>
      </c>
    </row>
    <row r="15059" customFormat="false" ht="15.75" hidden="false" customHeight="false" outlineLevel="0" collapsed="false">
      <c r="D15059" s="240" t="n">
        <v>15059</v>
      </c>
    </row>
    <row r="15060" customFormat="false" ht="15.75" hidden="false" customHeight="false" outlineLevel="0" collapsed="false">
      <c r="D15060" s="240" t="n">
        <v>15060</v>
      </c>
    </row>
    <row r="15061" customFormat="false" ht="15.75" hidden="false" customHeight="false" outlineLevel="0" collapsed="false">
      <c r="D15061" s="240" t="n">
        <v>15061</v>
      </c>
    </row>
    <row r="15062" customFormat="false" ht="15.75" hidden="false" customHeight="false" outlineLevel="0" collapsed="false">
      <c r="D15062" s="240" t="n">
        <v>15062</v>
      </c>
    </row>
    <row r="15063" customFormat="false" ht="15.75" hidden="false" customHeight="false" outlineLevel="0" collapsed="false">
      <c r="D15063" s="240" t="n">
        <v>15063</v>
      </c>
    </row>
    <row r="15064" customFormat="false" ht="15.75" hidden="false" customHeight="false" outlineLevel="0" collapsed="false">
      <c r="D15064" s="240" t="n">
        <v>15064</v>
      </c>
    </row>
    <row r="15065" customFormat="false" ht="15.75" hidden="false" customHeight="false" outlineLevel="0" collapsed="false">
      <c r="D15065" s="240" t="n">
        <v>15065</v>
      </c>
    </row>
    <row r="15066" customFormat="false" ht="15.75" hidden="false" customHeight="false" outlineLevel="0" collapsed="false">
      <c r="D15066" s="240" t="n">
        <v>15066</v>
      </c>
    </row>
    <row r="15067" customFormat="false" ht="15.75" hidden="false" customHeight="false" outlineLevel="0" collapsed="false">
      <c r="D15067" s="240" t="n">
        <v>15067</v>
      </c>
    </row>
    <row r="15068" customFormat="false" ht="15.75" hidden="false" customHeight="false" outlineLevel="0" collapsed="false">
      <c r="D15068" s="240" t="n">
        <v>15068</v>
      </c>
    </row>
    <row r="15069" customFormat="false" ht="15.75" hidden="false" customHeight="false" outlineLevel="0" collapsed="false">
      <c r="D15069" s="240" t="n">
        <v>15069</v>
      </c>
    </row>
    <row r="15070" customFormat="false" ht="15.75" hidden="false" customHeight="false" outlineLevel="0" collapsed="false">
      <c r="D15070" s="240" t="n">
        <v>15070</v>
      </c>
    </row>
    <row r="15071" customFormat="false" ht="15.75" hidden="false" customHeight="false" outlineLevel="0" collapsed="false">
      <c r="D15071" s="240" t="n">
        <v>15071</v>
      </c>
    </row>
    <row r="15072" customFormat="false" ht="15.75" hidden="false" customHeight="false" outlineLevel="0" collapsed="false">
      <c r="D15072" s="240" t="n">
        <v>15072</v>
      </c>
    </row>
    <row r="15073" customFormat="false" ht="15.75" hidden="false" customHeight="false" outlineLevel="0" collapsed="false">
      <c r="D15073" s="240" t="n">
        <v>15073</v>
      </c>
    </row>
    <row r="15074" customFormat="false" ht="15.75" hidden="false" customHeight="false" outlineLevel="0" collapsed="false">
      <c r="D15074" s="240" t="n">
        <v>15074</v>
      </c>
    </row>
    <row r="15075" customFormat="false" ht="15.75" hidden="false" customHeight="false" outlineLevel="0" collapsed="false">
      <c r="D15075" s="240" t="n">
        <v>15075</v>
      </c>
    </row>
    <row r="15076" customFormat="false" ht="15.75" hidden="false" customHeight="false" outlineLevel="0" collapsed="false">
      <c r="D15076" s="240" t="n">
        <v>15076</v>
      </c>
    </row>
    <row r="15077" customFormat="false" ht="15.75" hidden="false" customHeight="false" outlineLevel="0" collapsed="false">
      <c r="D15077" s="240" t="n">
        <v>15077</v>
      </c>
    </row>
    <row r="15078" customFormat="false" ht="15.75" hidden="false" customHeight="false" outlineLevel="0" collapsed="false">
      <c r="D15078" s="240" t="n">
        <v>15078</v>
      </c>
    </row>
    <row r="15079" customFormat="false" ht="15.75" hidden="false" customHeight="false" outlineLevel="0" collapsed="false">
      <c r="D15079" s="240" t="n">
        <v>15079</v>
      </c>
    </row>
    <row r="15080" customFormat="false" ht="15.75" hidden="false" customHeight="false" outlineLevel="0" collapsed="false">
      <c r="D15080" s="240" t="n">
        <v>15080</v>
      </c>
    </row>
    <row r="15081" customFormat="false" ht="15.75" hidden="false" customHeight="false" outlineLevel="0" collapsed="false">
      <c r="D15081" s="240" t="n">
        <v>15081</v>
      </c>
    </row>
    <row r="15082" customFormat="false" ht="15.75" hidden="false" customHeight="false" outlineLevel="0" collapsed="false">
      <c r="D15082" s="240" t="n">
        <v>15082</v>
      </c>
    </row>
    <row r="15083" customFormat="false" ht="15.75" hidden="false" customHeight="false" outlineLevel="0" collapsed="false">
      <c r="D15083" s="240" t="n">
        <v>15083</v>
      </c>
    </row>
    <row r="15084" customFormat="false" ht="15.75" hidden="false" customHeight="false" outlineLevel="0" collapsed="false">
      <c r="D15084" s="240" t="n">
        <v>15084</v>
      </c>
    </row>
    <row r="15085" customFormat="false" ht="15.75" hidden="false" customHeight="false" outlineLevel="0" collapsed="false">
      <c r="D15085" s="240" t="n">
        <v>15085</v>
      </c>
    </row>
    <row r="15086" customFormat="false" ht="15.75" hidden="false" customHeight="false" outlineLevel="0" collapsed="false">
      <c r="D15086" s="240" t="n">
        <v>15086</v>
      </c>
    </row>
    <row r="15087" customFormat="false" ht="15.75" hidden="false" customHeight="false" outlineLevel="0" collapsed="false">
      <c r="D15087" s="240" t="n">
        <v>15087</v>
      </c>
    </row>
    <row r="15088" customFormat="false" ht="15.75" hidden="false" customHeight="false" outlineLevel="0" collapsed="false">
      <c r="D15088" s="240" t="n">
        <v>15088</v>
      </c>
    </row>
    <row r="15089" customFormat="false" ht="15.75" hidden="false" customHeight="false" outlineLevel="0" collapsed="false">
      <c r="D15089" s="240" t="n">
        <v>15089</v>
      </c>
    </row>
    <row r="15090" customFormat="false" ht="15.75" hidden="false" customHeight="false" outlineLevel="0" collapsed="false">
      <c r="D15090" s="240" t="n">
        <v>15090</v>
      </c>
    </row>
    <row r="15091" customFormat="false" ht="15.75" hidden="false" customHeight="false" outlineLevel="0" collapsed="false">
      <c r="D15091" s="240" t="n">
        <v>15091</v>
      </c>
    </row>
    <row r="15092" customFormat="false" ht="15.75" hidden="false" customHeight="false" outlineLevel="0" collapsed="false">
      <c r="D15092" s="240" t="n">
        <v>15092</v>
      </c>
    </row>
    <row r="15093" customFormat="false" ht="15.75" hidden="false" customHeight="false" outlineLevel="0" collapsed="false">
      <c r="D15093" s="240" t="n">
        <v>15093</v>
      </c>
    </row>
    <row r="15094" customFormat="false" ht="15.75" hidden="false" customHeight="false" outlineLevel="0" collapsed="false">
      <c r="D15094" s="240" t="n">
        <v>15094</v>
      </c>
    </row>
    <row r="15095" customFormat="false" ht="15.75" hidden="false" customHeight="false" outlineLevel="0" collapsed="false">
      <c r="D15095" s="240" t="n">
        <v>15095</v>
      </c>
    </row>
    <row r="15096" customFormat="false" ht="15.75" hidden="false" customHeight="false" outlineLevel="0" collapsed="false">
      <c r="D15096" s="240" t="n">
        <v>15096</v>
      </c>
    </row>
    <row r="15097" customFormat="false" ht="15.75" hidden="false" customHeight="false" outlineLevel="0" collapsed="false">
      <c r="D15097" s="240" t="n">
        <v>15097</v>
      </c>
    </row>
    <row r="15098" customFormat="false" ht="15.75" hidden="false" customHeight="false" outlineLevel="0" collapsed="false">
      <c r="D15098" s="240" t="n">
        <v>15098</v>
      </c>
    </row>
    <row r="15099" customFormat="false" ht="15.75" hidden="false" customHeight="false" outlineLevel="0" collapsed="false">
      <c r="D15099" s="240" t="n">
        <v>15099</v>
      </c>
    </row>
    <row r="15100" customFormat="false" ht="15.75" hidden="false" customHeight="false" outlineLevel="0" collapsed="false">
      <c r="D15100" s="240" t="n">
        <v>15100</v>
      </c>
    </row>
    <row r="15101" customFormat="false" ht="15.75" hidden="false" customHeight="false" outlineLevel="0" collapsed="false">
      <c r="D15101" s="240" t="n">
        <v>15101</v>
      </c>
    </row>
    <row r="15102" customFormat="false" ht="15.75" hidden="false" customHeight="false" outlineLevel="0" collapsed="false">
      <c r="D15102" s="240" t="n">
        <v>15102</v>
      </c>
    </row>
    <row r="15103" customFormat="false" ht="15.75" hidden="false" customHeight="false" outlineLevel="0" collapsed="false">
      <c r="D15103" s="240" t="n">
        <v>15103</v>
      </c>
    </row>
    <row r="15104" customFormat="false" ht="15.75" hidden="false" customHeight="false" outlineLevel="0" collapsed="false">
      <c r="D15104" s="240" t="n">
        <v>15104</v>
      </c>
    </row>
    <row r="15105" customFormat="false" ht="15.75" hidden="false" customHeight="false" outlineLevel="0" collapsed="false">
      <c r="D15105" s="240" t="n">
        <v>15105</v>
      </c>
    </row>
    <row r="15106" customFormat="false" ht="15.75" hidden="false" customHeight="false" outlineLevel="0" collapsed="false">
      <c r="D15106" s="240" t="n">
        <v>15106</v>
      </c>
    </row>
    <row r="15107" customFormat="false" ht="15.75" hidden="false" customHeight="false" outlineLevel="0" collapsed="false">
      <c r="D15107" s="240" t="n">
        <v>15107</v>
      </c>
    </row>
    <row r="15108" customFormat="false" ht="15.75" hidden="false" customHeight="false" outlineLevel="0" collapsed="false">
      <c r="D15108" s="240" t="n">
        <v>15108</v>
      </c>
    </row>
    <row r="15109" customFormat="false" ht="15.75" hidden="false" customHeight="false" outlineLevel="0" collapsed="false">
      <c r="D15109" s="240" t="n">
        <v>15109</v>
      </c>
    </row>
    <row r="15110" customFormat="false" ht="15.75" hidden="false" customHeight="false" outlineLevel="0" collapsed="false">
      <c r="D15110" s="240" t="n">
        <v>15110</v>
      </c>
    </row>
    <row r="15111" customFormat="false" ht="15.75" hidden="false" customHeight="false" outlineLevel="0" collapsed="false">
      <c r="D15111" s="240" t="n">
        <v>15111</v>
      </c>
    </row>
    <row r="15112" customFormat="false" ht="15.75" hidden="false" customHeight="false" outlineLevel="0" collapsed="false">
      <c r="D15112" s="240" t="n">
        <v>15112</v>
      </c>
    </row>
    <row r="15113" customFormat="false" ht="15.75" hidden="false" customHeight="false" outlineLevel="0" collapsed="false">
      <c r="D15113" s="240" t="n">
        <v>15113</v>
      </c>
    </row>
    <row r="15114" customFormat="false" ht="15.75" hidden="false" customHeight="false" outlineLevel="0" collapsed="false">
      <c r="D15114" s="240" t="n">
        <v>15114</v>
      </c>
    </row>
    <row r="15115" customFormat="false" ht="15.75" hidden="false" customHeight="false" outlineLevel="0" collapsed="false">
      <c r="D15115" s="240" t="n">
        <v>15115</v>
      </c>
    </row>
    <row r="15116" customFormat="false" ht="15.75" hidden="false" customHeight="false" outlineLevel="0" collapsed="false">
      <c r="D15116" s="240" t="n">
        <v>15116</v>
      </c>
    </row>
    <row r="15117" customFormat="false" ht="15.75" hidden="false" customHeight="false" outlineLevel="0" collapsed="false">
      <c r="D15117" s="240" t="n">
        <v>15117</v>
      </c>
    </row>
    <row r="15118" customFormat="false" ht="15.75" hidden="false" customHeight="false" outlineLevel="0" collapsed="false">
      <c r="D15118" s="240" t="n">
        <v>15118</v>
      </c>
    </row>
    <row r="15119" customFormat="false" ht="15.75" hidden="false" customHeight="false" outlineLevel="0" collapsed="false">
      <c r="D15119" s="240" t="n">
        <v>15119</v>
      </c>
    </row>
    <row r="15120" customFormat="false" ht="15.75" hidden="false" customHeight="false" outlineLevel="0" collapsed="false">
      <c r="D15120" s="240" t="n">
        <v>15120</v>
      </c>
    </row>
    <row r="15121" customFormat="false" ht="15.75" hidden="false" customHeight="false" outlineLevel="0" collapsed="false">
      <c r="D15121" s="240" t="n">
        <v>15121</v>
      </c>
    </row>
    <row r="15122" customFormat="false" ht="15.75" hidden="false" customHeight="false" outlineLevel="0" collapsed="false">
      <c r="D15122" s="240" t="n">
        <v>15122</v>
      </c>
    </row>
    <row r="15123" customFormat="false" ht="15.75" hidden="false" customHeight="false" outlineLevel="0" collapsed="false">
      <c r="D15123" s="240" t="n">
        <v>15123</v>
      </c>
    </row>
    <row r="15124" customFormat="false" ht="15.75" hidden="false" customHeight="false" outlineLevel="0" collapsed="false">
      <c r="D15124" s="240" t="n">
        <v>15124</v>
      </c>
    </row>
    <row r="15125" customFormat="false" ht="15.75" hidden="false" customHeight="false" outlineLevel="0" collapsed="false">
      <c r="D15125" s="240" t="n">
        <v>15125</v>
      </c>
    </row>
    <row r="15126" customFormat="false" ht="15.75" hidden="false" customHeight="false" outlineLevel="0" collapsed="false">
      <c r="D15126" s="240" t="n">
        <v>15126</v>
      </c>
    </row>
    <row r="15127" customFormat="false" ht="15.75" hidden="false" customHeight="false" outlineLevel="0" collapsed="false">
      <c r="D15127" s="240" t="n">
        <v>15127</v>
      </c>
    </row>
    <row r="15128" customFormat="false" ht="15.75" hidden="false" customHeight="false" outlineLevel="0" collapsed="false">
      <c r="D15128" s="240" t="n">
        <v>15128</v>
      </c>
    </row>
    <row r="15129" customFormat="false" ht="15.75" hidden="false" customHeight="false" outlineLevel="0" collapsed="false">
      <c r="D15129" s="240" t="n">
        <v>15129</v>
      </c>
    </row>
    <row r="15130" customFormat="false" ht="15.75" hidden="false" customHeight="false" outlineLevel="0" collapsed="false">
      <c r="D15130" s="240" t="n">
        <v>15130</v>
      </c>
    </row>
    <row r="15131" customFormat="false" ht="15.75" hidden="false" customHeight="false" outlineLevel="0" collapsed="false">
      <c r="D15131" s="240" t="n">
        <v>15131</v>
      </c>
    </row>
    <row r="15132" customFormat="false" ht="15.75" hidden="false" customHeight="false" outlineLevel="0" collapsed="false">
      <c r="D15132" s="240" t="n">
        <v>15132</v>
      </c>
    </row>
    <row r="15133" customFormat="false" ht="15.75" hidden="false" customHeight="false" outlineLevel="0" collapsed="false">
      <c r="D15133" s="240" t="n">
        <v>15133</v>
      </c>
    </row>
    <row r="15134" customFormat="false" ht="15.75" hidden="false" customHeight="false" outlineLevel="0" collapsed="false">
      <c r="D15134" s="240" t="n">
        <v>15134</v>
      </c>
    </row>
    <row r="15135" customFormat="false" ht="15.75" hidden="false" customHeight="false" outlineLevel="0" collapsed="false">
      <c r="D15135" s="240" t="n">
        <v>15135</v>
      </c>
    </row>
    <row r="15136" customFormat="false" ht="15.75" hidden="false" customHeight="false" outlineLevel="0" collapsed="false">
      <c r="D15136" s="240" t="n">
        <v>15136</v>
      </c>
    </row>
    <row r="15137" customFormat="false" ht="15.75" hidden="false" customHeight="false" outlineLevel="0" collapsed="false">
      <c r="D15137" s="240" t="n">
        <v>15137</v>
      </c>
    </row>
    <row r="15138" customFormat="false" ht="15.75" hidden="false" customHeight="false" outlineLevel="0" collapsed="false">
      <c r="D15138" s="240" t="n">
        <v>15138</v>
      </c>
    </row>
    <row r="15139" customFormat="false" ht="15.75" hidden="false" customHeight="false" outlineLevel="0" collapsed="false">
      <c r="D15139" s="240" t="n">
        <v>15139</v>
      </c>
    </row>
    <row r="15140" customFormat="false" ht="15.75" hidden="false" customHeight="false" outlineLevel="0" collapsed="false">
      <c r="D15140" s="240" t="n">
        <v>15140</v>
      </c>
    </row>
    <row r="15141" customFormat="false" ht="15.75" hidden="false" customHeight="false" outlineLevel="0" collapsed="false">
      <c r="D15141" s="240" t="n">
        <v>15141</v>
      </c>
    </row>
    <row r="15142" customFormat="false" ht="15.75" hidden="false" customHeight="false" outlineLevel="0" collapsed="false">
      <c r="D15142" s="240" t="n">
        <v>15142</v>
      </c>
    </row>
    <row r="15143" customFormat="false" ht="15.75" hidden="false" customHeight="false" outlineLevel="0" collapsed="false">
      <c r="D15143" s="240" t="n">
        <v>15143</v>
      </c>
    </row>
    <row r="15144" customFormat="false" ht="15.75" hidden="false" customHeight="false" outlineLevel="0" collapsed="false">
      <c r="D15144" s="240" t="n">
        <v>15144</v>
      </c>
    </row>
    <row r="15145" customFormat="false" ht="15.75" hidden="false" customHeight="false" outlineLevel="0" collapsed="false">
      <c r="D15145" s="240" t="n">
        <v>15145</v>
      </c>
    </row>
    <row r="15146" customFormat="false" ht="15.75" hidden="false" customHeight="false" outlineLevel="0" collapsed="false">
      <c r="D15146" s="240" t="n">
        <v>15146</v>
      </c>
    </row>
    <row r="15147" customFormat="false" ht="15.75" hidden="false" customHeight="false" outlineLevel="0" collapsed="false">
      <c r="D15147" s="240" t="n">
        <v>15147</v>
      </c>
    </row>
    <row r="15148" customFormat="false" ht="15.75" hidden="false" customHeight="false" outlineLevel="0" collapsed="false">
      <c r="D15148" s="240" t="n">
        <v>15148</v>
      </c>
    </row>
    <row r="15149" customFormat="false" ht="15.75" hidden="false" customHeight="false" outlineLevel="0" collapsed="false">
      <c r="D15149" s="240" t="n">
        <v>15149</v>
      </c>
    </row>
    <row r="15150" customFormat="false" ht="15.75" hidden="false" customHeight="false" outlineLevel="0" collapsed="false">
      <c r="D15150" s="240" t="n">
        <v>15150</v>
      </c>
    </row>
    <row r="15151" customFormat="false" ht="15.75" hidden="false" customHeight="false" outlineLevel="0" collapsed="false">
      <c r="D15151" s="240" t="n">
        <v>15151</v>
      </c>
    </row>
    <row r="15152" customFormat="false" ht="15.75" hidden="false" customHeight="false" outlineLevel="0" collapsed="false">
      <c r="D15152" s="240" t="n">
        <v>15152</v>
      </c>
    </row>
    <row r="15153" customFormat="false" ht="15.75" hidden="false" customHeight="false" outlineLevel="0" collapsed="false">
      <c r="D15153" s="240" t="n">
        <v>15153</v>
      </c>
    </row>
    <row r="15154" customFormat="false" ht="15.75" hidden="false" customHeight="false" outlineLevel="0" collapsed="false">
      <c r="D15154" s="240" t="n">
        <v>15154</v>
      </c>
    </row>
    <row r="15155" customFormat="false" ht="15.75" hidden="false" customHeight="false" outlineLevel="0" collapsed="false">
      <c r="D15155" s="240" t="n">
        <v>15155</v>
      </c>
    </row>
    <row r="15156" customFormat="false" ht="15.75" hidden="false" customHeight="false" outlineLevel="0" collapsed="false">
      <c r="D15156" s="240" t="n">
        <v>15156</v>
      </c>
    </row>
    <row r="15157" customFormat="false" ht="15.75" hidden="false" customHeight="false" outlineLevel="0" collapsed="false">
      <c r="D15157" s="240" t="n">
        <v>15157</v>
      </c>
    </row>
    <row r="15158" customFormat="false" ht="15.75" hidden="false" customHeight="false" outlineLevel="0" collapsed="false">
      <c r="D15158" s="240" t="n">
        <v>15158</v>
      </c>
    </row>
    <row r="15159" customFormat="false" ht="15.75" hidden="false" customHeight="false" outlineLevel="0" collapsed="false">
      <c r="D15159" s="240" t="n">
        <v>15159</v>
      </c>
    </row>
    <row r="15160" customFormat="false" ht="15.75" hidden="false" customHeight="false" outlineLevel="0" collapsed="false">
      <c r="D15160" s="240" t="n">
        <v>15160</v>
      </c>
    </row>
    <row r="15161" customFormat="false" ht="15.75" hidden="false" customHeight="false" outlineLevel="0" collapsed="false">
      <c r="D15161" s="240" t="n">
        <v>15161</v>
      </c>
    </row>
    <row r="15162" customFormat="false" ht="15.75" hidden="false" customHeight="false" outlineLevel="0" collapsed="false">
      <c r="D15162" s="240" t="n">
        <v>15162</v>
      </c>
    </row>
    <row r="15163" customFormat="false" ht="15.75" hidden="false" customHeight="false" outlineLevel="0" collapsed="false">
      <c r="D15163" s="240" t="n">
        <v>15163</v>
      </c>
    </row>
    <row r="15164" customFormat="false" ht="15.75" hidden="false" customHeight="false" outlineLevel="0" collapsed="false">
      <c r="D15164" s="240" t="n">
        <v>15164</v>
      </c>
    </row>
    <row r="15165" customFormat="false" ht="15.75" hidden="false" customHeight="false" outlineLevel="0" collapsed="false">
      <c r="D15165" s="240" t="n">
        <v>15165</v>
      </c>
    </row>
    <row r="15166" customFormat="false" ht="15.75" hidden="false" customHeight="false" outlineLevel="0" collapsed="false">
      <c r="D15166" s="240" t="n">
        <v>15166</v>
      </c>
    </row>
    <row r="15167" customFormat="false" ht="15.75" hidden="false" customHeight="false" outlineLevel="0" collapsed="false">
      <c r="D15167" s="240" t="n">
        <v>15167</v>
      </c>
    </row>
    <row r="15168" customFormat="false" ht="15.75" hidden="false" customHeight="false" outlineLevel="0" collapsed="false">
      <c r="D15168" s="240" t="n">
        <v>15168</v>
      </c>
    </row>
    <row r="15169" customFormat="false" ht="15.75" hidden="false" customHeight="false" outlineLevel="0" collapsed="false">
      <c r="D15169" s="240" t="n">
        <v>15169</v>
      </c>
    </row>
    <row r="15170" customFormat="false" ht="15.75" hidden="false" customHeight="false" outlineLevel="0" collapsed="false">
      <c r="D15170" s="240" t="n">
        <v>15170</v>
      </c>
    </row>
    <row r="15171" customFormat="false" ht="15.75" hidden="false" customHeight="false" outlineLevel="0" collapsed="false">
      <c r="D15171" s="240" t="n">
        <v>15171</v>
      </c>
    </row>
    <row r="15172" customFormat="false" ht="15.75" hidden="false" customHeight="false" outlineLevel="0" collapsed="false">
      <c r="D15172" s="240" t="n">
        <v>15172</v>
      </c>
    </row>
    <row r="15173" customFormat="false" ht="15.75" hidden="false" customHeight="false" outlineLevel="0" collapsed="false">
      <c r="D15173" s="240" t="n">
        <v>15173</v>
      </c>
    </row>
    <row r="15174" customFormat="false" ht="15.75" hidden="false" customHeight="false" outlineLevel="0" collapsed="false">
      <c r="D15174" s="240" t="n">
        <v>15174</v>
      </c>
    </row>
    <row r="15175" customFormat="false" ht="15.75" hidden="false" customHeight="false" outlineLevel="0" collapsed="false">
      <c r="D15175" s="240" t="n">
        <v>15175</v>
      </c>
    </row>
    <row r="15176" customFormat="false" ht="15.75" hidden="false" customHeight="false" outlineLevel="0" collapsed="false">
      <c r="D15176" s="240" t="n">
        <v>15176</v>
      </c>
    </row>
    <row r="15177" customFormat="false" ht="15.75" hidden="false" customHeight="false" outlineLevel="0" collapsed="false">
      <c r="D15177" s="240" t="n">
        <v>15177</v>
      </c>
    </row>
    <row r="15178" customFormat="false" ht="15.75" hidden="false" customHeight="false" outlineLevel="0" collapsed="false">
      <c r="D15178" s="240" t="n">
        <v>15178</v>
      </c>
    </row>
    <row r="15179" customFormat="false" ht="15.75" hidden="false" customHeight="false" outlineLevel="0" collapsed="false">
      <c r="D15179" s="240" t="n">
        <v>15179</v>
      </c>
    </row>
    <row r="15180" customFormat="false" ht="15.75" hidden="false" customHeight="false" outlineLevel="0" collapsed="false">
      <c r="D15180" s="240" t="n">
        <v>15180</v>
      </c>
    </row>
    <row r="15181" customFormat="false" ht="15.75" hidden="false" customHeight="false" outlineLevel="0" collapsed="false">
      <c r="D15181" s="240" t="n">
        <v>15181</v>
      </c>
    </row>
    <row r="15182" customFormat="false" ht="15.75" hidden="false" customHeight="false" outlineLevel="0" collapsed="false">
      <c r="D15182" s="240" t="n">
        <v>15182</v>
      </c>
    </row>
    <row r="15183" customFormat="false" ht="15.75" hidden="false" customHeight="false" outlineLevel="0" collapsed="false">
      <c r="D15183" s="240" t="n">
        <v>15183</v>
      </c>
    </row>
    <row r="15184" customFormat="false" ht="15.75" hidden="false" customHeight="false" outlineLevel="0" collapsed="false">
      <c r="D15184" s="240" t="n">
        <v>15184</v>
      </c>
    </row>
    <row r="15185" customFormat="false" ht="15.75" hidden="false" customHeight="false" outlineLevel="0" collapsed="false">
      <c r="D15185" s="240" t="n">
        <v>15185</v>
      </c>
    </row>
    <row r="15186" customFormat="false" ht="15.75" hidden="false" customHeight="false" outlineLevel="0" collapsed="false">
      <c r="D15186" s="240" t="n">
        <v>15186</v>
      </c>
    </row>
    <row r="15187" customFormat="false" ht="15.75" hidden="false" customHeight="false" outlineLevel="0" collapsed="false">
      <c r="D15187" s="240" t="n">
        <v>15187</v>
      </c>
    </row>
    <row r="15188" customFormat="false" ht="15.75" hidden="false" customHeight="false" outlineLevel="0" collapsed="false">
      <c r="D15188" s="240" t="n">
        <v>15188</v>
      </c>
    </row>
    <row r="15189" customFormat="false" ht="15.75" hidden="false" customHeight="false" outlineLevel="0" collapsed="false">
      <c r="D15189" s="240" t="n">
        <v>15189</v>
      </c>
    </row>
    <row r="15190" customFormat="false" ht="15.75" hidden="false" customHeight="false" outlineLevel="0" collapsed="false">
      <c r="D15190" s="240" t="n">
        <v>15190</v>
      </c>
    </row>
    <row r="15191" customFormat="false" ht="15.75" hidden="false" customHeight="false" outlineLevel="0" collapsed="false">
      <c r="D15191" s="240" t="n">
        <v>15191</v>
      </c>
    </row>
    <row r="15192" customFormat="false" ht="15.75" hidden="false" customHeight="false" outlineLevel="0" collapsed="false">
      <c r="D15192" s="240" t="n">
        <v>15192</v>
      </c>
    </row>
    <row r="15193" customFormat="false" ht="15.75" hidden="false" customHeight="false" outlineLevel="0" collapsed="false">
      <c r="D15193" s="240" t="n">
        <v>15193</v>
      </c>
    </row>
    <row r="15194" customFormat="false" ht="15.75" hidden="false" customHeight="false" outlineLevel="0" collapsed="false">
      <c r="D15194" s="240" t="n">
        <v>15194</v>
      </c>
    </row>
    <row r="15195" customFormat="false" ht="15.75" hidden="false" customHeight="false" outlineLevel="0" collapsed="false">
      <c r="D15195" s="240" t="n">
        <v>15195</v>
      </c>
    </row>
    <row r="15196" customFormat="false" ht="15.75" hidden="false" customHeight="false" outlineLevel="0" collapsed="false">
      <c r="D15196" s="240" t="n">
        <v>15196</v>
      </c>
    </row>
    <row r="15197" customFormat="false" ht="15.75" hidden="false" customHeight="false" outlineLevel="0" collapsed="false">
      <c r="D15197" s="240" t="n">
        <v>15197</v>
      </c>
    </row>
    <row r="15198" customFormat="false" ht="15.75" hidden="false" customHeight="false" outlineLevel="0" collapsed="false">
      <c r="D15198" s="240" t="n">
        <v>15198</v>
      </c>
    </row>
    <row r="15199" customFormat="false" ht="15.75" hidden="false" customHeight="false" outlineLevel="0" collapsed="false">
      <c r="D15199" s="240" t="n">
        <v>15199</v>
      </c>
    </row>
    <row r="15200" customFormat="false" ht="15.75" hidden="false" customHeight="false" outlineLevel="0" collapsed="false">
      <c r="D15200" s="240" t="n">
        <v>15200</v>
      </c>
    </row>
    <row r="15201" customFormat="false" ht="15.75" hidden="false" customHeight="false" outlineLevel="0" collapsed="false">
      <c r="D15201" s="240" t="n">
        <v>15201</v>
      </c>
    </row>
    <row r="15202" customFormat="false" ht="15.75" hidden="false" customHeight="false" outlineLevel="0" collapsed="false">
      <c r="D15202" s="240" t="n">
        <v>15202</v>
      </c>
    </row>
    <row r="15203" customFormat="false" ht="15.75" hidden="false" customHeight="false" outlineLevel="0" collapsed="false">
      <c r="D15203" s="240" t="n">
        <v>15203</v>
      </c>
    </row>
    <row r="15204" customFormat="false" ht="15.75" hidden="false" customHeight="false" outlineLevel="0" collapsed="false">
      <c r="D15204" s="240" t="n">
        <v>15204</v>
      </c>
    </row>
    <row r="15205" customFormat="false" ht="15.75" hidden="false" customHeight="false" outlineLevel="0" collapsed="false">
      <c r="D15205" s="240" t="n">
        <v>15205</v>
      </c>
    </row>
    <row r="15206" customFormat="false" ht="15.75" hidden="false" customHeight="false" outlineLevel="0" collapsed="false">
      <c r="D15206" s="240" t="n">
        <v>15206</v>
      </c>
    </row>
    <row r="15207" customFormat="false" ht="15.75" hidden="false" customHeight="false" outlineLevel="0" collapsed="false">
      <c r="D15207" s="240" t="n">
        <v>15207</v>
      </c>
    </row>
    <row r="15208" customFormat="false" ht="15.75" hidden="false" customHeight="false" outlineLevel="0" collapsed="false">
      <c r="D15208" s="240" t="n">
        <v>15208</v>
      </c>
    </row>
    <row r="15209" customFormat="false" ht="15.75" hidden="false" customHeight="false" outlineLevel="0" collapsed="false">
      <c r="D15209" s="240" t="n">
        <v>15209</v>
      </c>
    </row>
    <row r="15210" customFormat="false" ht="15.75" hidden="false" customHeight="false" outlineLevel="0" collapsed="false">
      <c r="D15210" s="240" t="n">
        <v>15210</v>
      </c>
    </row>
    <row r="15211" customFormat="false" ht="15.75" hidden="false" customHeight="false" outlineLevel="0" collapsed="false">
      <c r="D15211" s="240" t="n">
        <v>15211</v>
      </c>
    </row>
    <row r="15212" customFormat="false" ht="15.75" hidden="false" customHeight="false" outlineLevel="0" collapsed="false">
      <c r="D15212" s="240" t="n">
        <v>15212</v>
      </c>
    </row>
    <row r="15213" customFormat="false" ht="15.75" hidden="false" customHeight="false" outlineLevel="0" collapsed="false">
      <c r="D15213" s="240" t="n">
        <v>15213</v>
      </c>
    </row>
    <row r="15214" customFormat="false" ht="15.75" hidden="false" customHeight="false" outlineLevel="0" collapsed="false">
      <c r="D15214" s="240" t="n">
        <v>15214</v>
      </c>
    </row>
    <row r="15215" customFormat="false" ht="15.75" hidden="false" customHeight="false" outlineLevel="0" collapsed="false">
      <c r="D15215" s="240" t="n">
        <v>15215</v>
      </c>
    </row>
    <row r="15216" customFormat="false" ht="15.75" hidden="false" customHeight="false" outlineLevel="0" collapsed="false">
      <c r="D15216" s="240" t="n">
        <v>15216</v>
      </c>
    </row>
    <row r="15217" customFormat="false" ht="15.75" hidden="false" customHeight="false" outlineLevel="0" collapsed="false">
      <c r="D15217" s="240" t="n">
        <v>15217</v>
      </c>
    </row>
    <row r="15218" customFormat="false" ht="15.75" hidden="false" customHeight="false" outlineLevel="0" collapsed="false">
      <c r="D15218" s="240" t="n">
        <v>15218</v>
      </c>
    </row>
    <row r="15219" customFormat="false" ht="15.75" hidden="false" customHeight="false" outlineLevel="0" collapsed="false">
      <c r="D15219" s="240" t="n">
        <v>15219</v>
      </c>
    </row>
    <row r="15220" customFormat="false" ht="15.75" hidden="false" customHeight="false" outlineLevel="0" collapsed="false">
      <c r="D15220" s="240" t="n">
        <v>15220</v>
      </c>
    </row>
    <row r="15221" customFormat="false" ht="15.75" hidden="false" customHeight="false" outlineLevel="0" collapsed="false">
      <c r="D15221" s="240" t="n">
        <v>15221</v>
      </c>
    </row>
    <row r="15222" customFormat="false" ht="15.75" hidden="false" customHeight="false" outlineLevel="0" collapsed="false">
      <c r="D15222" s="240" t="n">
        <v>15222</v>
      </c>
    </row>
    <row r="15223" customFormat="false" ht="15.75" hidden="false" customHeight="false" outlineLevel="0" collapsed="false">
      <c r="D15223" s="240" t="n">
        <v>15223</v>
      </c>
    </row>
    <row r="15224" customFormat="false" ht="15.75" hidden="false" customHeight="false" outlineLevel="0" collapsed="false">
      <c r="D15224" s="240" t="n">
        <v>15224</v>
      </c>
    </row>
    <row r="15225" customFormat="false" ht="15.75" hidden="false" customHeight="false" outlineLevel="0" collapsed="false">
      <c r="D15225" s="240" t="n">
        <v>15225</v>
      </c>
    </row>
    <row r="15226" customFormat="false" ht="15.75" hidden="false" customHeight="false" outlineLevel="0" collapsed="false">
      <c r="D15226" s="240" t="n">
        <v>15226</v>
      </c>
    </row>
    <row r="15227" customFormat="false" ht="15.75" hidden="false" customHeight="false" outlineLevel="0" collapsed="false">
      <c r="D15227" s="240" t="n">
        <v>15227</v>
      </c>
    </row>
    <row r="15228" customFormat="false" ht="15.75" hidden="false" customHeight="false" outlineLevel="0" collapsed="false">
      <c r="D15228" s="240" t="n">
        <v>15228</v>
      </c>
    </row>
    <row r="15229" customFormat="false" ht="15.75" hidden="false" customHeight="false" outlineLevel="0" collapsed="false">
      <c r="D15229" s="240" t="n">
        <v>15229</v>
      </c>
    </row>
    <row r="15230" customFormat="false" ht="15.75" hidden="false" customHeight="false" outlineLevel="0" collapsed="false">
      <c r="D15230" s="240" t="n">
        <v>15230</v>
      </c>
    </row>
    <row r="15231" customFormat="false" ht="15.75" hidden="false" customHeight="false" outlineLevel="0" collapsed="false">
      <c r="D15231" s="240" t="n">
        <v>15231</v>
      </c>
    </row>
    <row r="15232" customFormat="false" ht="15.75" hidden="false" customHeight="false" outlineLevel="0" collapsed="false">
      <c r="D15232" s="240" t="n">
        <v>15232</v>
      </c>
    </row>
    <row r="15233" customFormat="false" ht="15.75" hidden="false" customHeight="false" outlineLevel="0" collapsed="false">
      <c r="D15233" s="240" t="n">
        <v>15233</v>
      </c>
    </row>
    <row r="15234" customFormat="false" ht="15.75" hidden="false" customHeight="false" outlineLevel="0" collapsed="false">
      <c r="D15234" s="240" t="n">
        <v>15234</v>
      </c>
    </row>
    <row r="15235" customFormat="false" ht="15.75" hidden="false" customHeight="false" outlineLevel="0" collapsed="false">
      <c r="D15235" s="240" t="n">
        <v>15235</v>
      </c>
    </row>
    <row r="15236" customFormat="false" ht="15.75" hidden="false" customHeight="false" outlineLevel="0" collapsed="false">
      <c r="D15236" s="240" t="n">
        <v>15236</v>
      </c>
    </row>
    <row r="15237" customFormat="false" ht="15.75" hidden="false" customHeight="false" outlineLevel="0" collapsed="false">
      <c r="D15237" s="240" t="n">
        <v>15237</v>
      </c>
    </row>
    <row r="15238" customFormat="false" ht="15.75" hidden="false" customHeight="false" outlineLevel="0" collapsed="false">
      <c r="D15238" s="240" t="n">
        <v>15238</v>
      </c>
    </row>
    <row r="15239" customFormat="false" ht="15.75" hidden="false" customHeight="false" outlineLevel="0" collapsed="false">
      <c r="D15239" s="240" t="n">
        <v>15239</v>
      </c>
    </row>
    <row r="15240" customFormat="false" ht="15.75" hidden="false" customHeight="false" outlineLevel="0" collapsed="false">
      <c r="D15240" s="240" t="n">
        <v>15240</v>
      </c>
    </row>
    <row r="15241" customFormat="false" ht="15.75" hidden="false" customHeight="false" outlineLevel="0" collapsed="false">
      <c r="D15241" s="240" t="n">
        <v>15241</v>
      </c>
    </row>
    <row r="15242" customFormat="false" ht="15.75" hidden="false" customHeight="false" outlineLevel="0" collapsed="false">
      <c r="D15242" s="240" t="n">
        <v>15242</v>
      </c>
    </row>
    <row r="15243" customFormat="false" ht="15.75" hidden="false" customHeight="false" outlineLevel="0" collapsed="false">
      <c r="D15243" s="240" t="n">
        <v>15243</v>
      </c>
    </row>
    <row r="15244" customFormat="false" ht="15.75" hidden="false" customHeight="false" outlineLevel="0" collapsed="false">
      <c r="D15244" s="240" t="n">
        <v>15244</v>
      </c>
    </row>
    <row r="15245" customFormat="false" ht="15.75" hidden="false" customHeight="false" outlineLevel="0" collapsed="false">
      <c r="D15245" s="240" t="n">
        <v>15245</v>
      </c>
    </row>
    <row r="15246" customFormat="false" ht="15.75" hidden="false" customHeight="false" outlineLevel="0" collapsed="false">
      <c r="D15246" s="240" t="n">
        <v>15246</v>
      </c>
    </row>
    <row r="15247" customFormat="false" ht="15.75" hidden="false" customHeight="false" outlineLevel="0" collapsed="false">
      <c r="D15247" s="240" t="n">
        <v>15247</v>
      </c>
    </row>
    <row r="15248" customFormat="false" ht="15.75" hidden="false" customHeight="false" outlineLevel="0" collapsed="false">
      <c r="D15248" s="240" t="n">
        <v>15248</v>
      </c>
    </row>
    <row r="15249" customFormat="false" ht="15.75" hidden="false" customHeight="false" outlineLevel="0" collapsed="false">
      <c r="D15249" s="240" t="n">
        <v>15249</v>
      </c>
    </row>
    <row r="15250" customFormat="false" ht="15.75" hidden="false" customHeight="false" outlineLevel="0" collapsed="false">
      <c r="D15250" s="240" t="n">
        <v>15250</v>
      </c>
    </row>
    <row r="15251" customFormat="false" ht="15.75" hidden="false" customHeight="false" outlineLevel="0" collapsed="false">
      <c r="D15251" s="240" t="n">
        <v>15251</v>
      </c>
    </row>
    <row r="15252" customFormat="false" ht="15.75" hidden="false" customHeight="false" outlineLevel="0" collapsed="false">
      <c r="D15252" s="240" t="n">
        <v>15252</v>
      </c>
    </row>
    <row r="15253" customFormat="false" ht="15.75" hidden="false" customHeight="false" outlineLevel="0" collapsed="false">
      <c r="D15253" s="240" t="n">
        <v>15253</v>
      </c>
    </row>
    <row r="15254" customFormat="false" ht="15.75" hidden="false" customHeight="false" outlineLevel="0" collapsed="false">
      <c r="D15254" s="240" t="n">
        <v>15254</v>
      </c>
    </row>
    <row r="15255" customFormat="false" ht="15.75" hidden="false" customHeight="false" outlineLevel="0" collapsed="false">
      <c r="D15255" s="240" t="n">
        <v>15255</v>
      </c>
    </row>
    <row r="15256" customFormat="false" ht="15.75" hidden="false" customHeight="false" outlineLevel="0" collapsed="false">
      <c r="D15256" s="240" t="n">
        <v>15256</v>
      </c>
    </row>
    <row r="15257" customFormat="false" ht="15.75" hidden="false" customHeight="false" outlineLevel="0" collapsed="false">
      <c r="D15257" s="240" t="n">
        <v>15257</v>
      </c>
    </row>
    <row r="15258" customFormat="false" ht="15.75" hidden="false" customHeight="false" outlineLevel="0" collapsed="false">
      <c r="D15258" s="240" t="n">
        <v>15258</v>
      </c>
    </row>
    <row r="15259" customFormat="false" ht="15.75" hidden="false" customHeight="false" outlineLevel="0" collapsed="false">
      <c r="D15259" s="240" t="n">
        <v>15259</v>
      </c>
    </row>
    <row r="15260" customFormat="false" ht="15.75" hidden="false" customHeight="false" outlineLevel="0" collapsed="false">
      <c r="D15260" s="240" t="n">
        <v>15260</v>
      </c>
    </row>
    <row r="15261" customFormat="false" ht="15.75" hidden="false" customHeight="false" outlineLevel="0" collapsed="false">
      <c r="D15261" s="240" t="n">
        <v>15261</v>
      </c>
    </row>
    <row r="15262" customFormat="false" ht="15.75" hidden="false" customHeight="false" outlineLevel="0" collapsed="false">
      <c r="D15262" s="240" t="n">
        <v>15262</v>
      </c>
    </row>
    <row r="15263" customFormat="false" ht="15.75" hidden="false" customHeight="false" outlineLevel="0" collapsed="false">
      <c r="D15263" s="240" t="n">
        <v>15263</v>
      </c>
    </row>
    <row r="15264" customFormat="false" ht="15.75" hidden="false" customHeight="false" outlineLevel="0" collapsed="false">
      <c r="D15264" s="240" t="n">
        <v>15264</v>
      </c>
    </row>
    <row r="15265" customFormat="false" ht="15.75" hidden="false" customHeight="false" outlineLevel="0" collapsed="false">
      <c r="D15265" s="240" t="n">
        <v>15265</v>
      </c>
    </row>
    <row r="15266" customFormat="false" ht="15.75" hidden="false" customHeight="false" outlineLevel="0" collapsed="false">
      <c r="D15266" s="240" t="n">
        <v>15266</v>
      </c>
    </row>
    <row r="15267" customFormat="false" ht="15.75" hidden="false" customHeight="false" outlineLevel="0" collapsed="false">
      <c r="D15267" s="240" t="n">
        <v>15267</v>
      </c>
    </row>
    <row r="15268" customFormat="false" ht="15.75" hidden="false" customHeight="false" outlineLevel="0" collapsed="false">
      <c r="D15268" s="240" t="n">
        <v>15268</v>
      </c>
    </row>
    <row r="15269" customFormat="false" ht="15.75" hidden="false" customHeight="false" outlineLevel="0" collapsed="false">
      <c r="D15269" s="240" t="n">
        <v>15269</v>
      </c>
    </row>
    <row r="15270" customFormat="false" ht="15.75" hidden="false" customHeight="false" outlineLevel="0" collapsed="false">
      <c r="D15270" s="240" t="n">
        <v>15270</v>
      </c>
    </row>
    <row r="15271" customFormat="false" ht="15.75" hidden="false" customHeight="false" outlineLevel="0" collapsed="false">
      <c r="D15271" s="240" t="n">
        <v>15271</v>
      </c>
    </row>
    <row r="15272" customFormat="false" ht="15.75" hidden="false" customHeight="false" outlineLevel="0" collapsed="false">
      <c r="D15272" s="240" t="n">
        <v>15272</v>
      </c>
    </row>
    <row r="15273" customFormat="false" ht="15.75" hidden="false" customHeight="false" outlineLevel="0" collapsed="false">
      <c r="D15273" s="240" t="n">
        <v>15273</v>
      </c>
    </row>
    <row r="15274" customFormat="false" ht="15.75" hidden="false" customHeight="false" outlineLevel="0" collapsed="false">
      <c r="D15274" s="240" t="n">
        <v>15274</v>
      </c>
    </row>
    <row r="15275" customFormat="false" ht="15.75" hidden="false" customHeight="false" outlineLevel="0" collapsed="false">
      <c r="D15275" s="240" t="n">
        <v>15275</v>
      </c>
    </row>
    <row r="15276" customFormat="false" ht="15.75" hidden="false" customHeight="false" outlineLevel="0" collapsed="false">
      <c r="D15276" s="240" t="n">
        <v>15276</v>
      </c>
    </row>
    <row r="15277" customFormat="false" ht="15.75" hidden="false" customHeight="false" outlineLevel="0" collapsed="false">
      <c r="D15277" s="240" t="n">
        <v>15277</v>
      </c>
    </row>
    <row r="15278" customFormat="false" ht="15.75" hidden="false" customHeight="false" outlineLevel="0" collapsed="false">
      <c r="D15278" s="240" t="n">
        <v>15278</v>
      </c>
    </row>
    <row r="15279" customFormat="false" ht="15.75" hidden="false" customHeight="false" outlineLevel="0" collapsed="false">
      <c r="D15279" s="240" t="n">
        <v>15279</v>
      </c>
    </row>
    <row r="15280" customFormat="false" ht="15.75" hidden="false" customHeight="false" outlineLevel="0" collapsed="false">
      <c r="D15280" s="240" t="n">
        <v>15280</v>
      </c>
    </row>
    <row r="15281" customFormat="false" ht="15.75" hidden="false" customHeight="false" outlineLevel="0" collapsed="false">
      <c r="D15281" s="240" t="n">
        <v>15281</v>
      </c>
    </row>
    <row r="15282" customFormat="false" ht="15.75" hidden="false" customHeight="false" outlineLevel="0" collapsed="false">
      <c r="D15282" s="240" t="n">
        <v>15282</v>
      </c>
    </row>
    <row r="15283" customFormat="false" ht="15.75" hidden="false" customHeight="false" outlineLevel="0" collapsed="false">
      <c r="D15283" s="240" t="n">
        <v>15283</v>
      </c>
    </row>
    <row r="15284" customFormat="false" ht="15.75" hidden="false" customHeight="false" outlineLevel="0" collapsed="false">
      <c r="D15284" s="240" t="n">
        <v>15284</v>
      </c>
    </row>
    <row r="15285" customFormat="false" ht="15.75" hidden="false" customHeight="false" outlineLevel="0" collapsed="false">
      <c r="D15285" s="240" t="n">
        <v>15285</v>
      </c>
    </row>
    <row r="15286" customFormat="false" ht="15.75" hidden="false" customHeight="false" outlineLevel="0" collapsed="false">
      <c r="D15286" s="240" t="n">
        <v>15286</v>
      </c>
    </row>
    <row r="15287" customFormat="false" ht="15.75" hidden="false" customHeight="false" outlineLevel="0" collapsed="false">
      <c r="D15287" s="240" t="n">
        <v>15287</v>
      </c>
    </row>
    <row r="15288" customFormat="false" ht="15.75" hidden="false" customHeight="false" outlineLevel="0" collapsed="false">
      <c r="D15288" s="240" t="n">
        <v>15288</v>
      </c>
    </row>
    <row r="15289" customFormat="false" ht="15.75" hidden="false" customHeight="false" outlineLevel="0" collapsed="false">
      <c r="D15289" s="240" t="n">
        <v>15289</v>
      </c>
    </row>
    <row r="15290" customFormat="false" ht="15.75" hidden="false" customHeight="false" outlineLevel="0" collapsed="false">
      <c r="D15290" s="240" t="n">
        <v>15290</v>
      </c>
    </row>
    <row r="15291" customFormat="false" ht="15.75" hidden="false" customHeight="false" outlineLevel="0" collapsed="false">
      <c r="D15291" s="240" t="n">
        <v>15291</v>
      </c>
    </row>
    <row r="15292" customFormat="false" ht="15.75" hidden="false" customHeight="false" outlineLevel="0" collapsed="false">
      <c r="D15292" s="240" t="n">
        <v>15292</v>
      </c>
    </row>
    <row r="15293" customFormat="false" ht="15.75" hidden="false" customHeight="false" outlineLevel="0" collapsed="false">
      <c r="D15293" s="240" t="n">
        <v>15293</v>
      </c>
    </row>
    <row r="15294" customFormat="false" ht="15.75" hidden="false" customHeight="false" outlineLevel="0" collapsed="false">
      <c r="D15294" s="240" t="n">
        <v>15294</v>
      </c>
    </row>
    <row r="15295" customFormat="false" ht="15.75" hidden="false" customHeight="false" outlineLevel="0" collapsed="false">
      <c r="D15295" s="240" t="n">
        <v>15295</v>
      </c>
    </row>
    <row r="15296" customFormat="false" ht="15.75" hidden="false" customHeight="false" outlineLevel="0" collapsed="false">
      <c r="D15296" s="240" t="n">
        <v>15296</v>
      </c>
    </row>
    <row r="15297" customFormat="false" ht="15.75" hidden="false" customHeight="false" outlineLevel="0" collapsed="false">
      <c r="D15297" s="240" t="n">
        <v>15297</v>
      </c>
    </row>
    <row r="15298" customFormat="false" ht="15.75" hidden="false" customHeight="false" outlineLevel="0" collapsed="false">
      <c r="D15298" s="240" t="n">
        <v>15298</v>
      </c>
    </row>
    <row r="15299" customFormat="false" ht="15.75" hidden="false" customHeight="false" outlineLevel="0" collapsed="false">
      <c r="D15299" s="240" t="n">
        <v>15299</v>
      </c>
    </row>
    <row r="15300" customFormat="false" ht="15.75" hidden="false" customHeight="false" outlineLevel="0" collapsed="false">
      <c r="D15300" s="240" t="n">
        <v>15300</v>
      </c>
    </row>
    <row r="15301" customFormat="false" ht="15.75" hidden="false" customHeight="false" outlineLevel="0" collapsed="false">
      <c r="D15301" s="240" t="n">
        <v>15301</v>
      </c>
    </row>
    <row r="15302" customFormat="false" ht="15.75" hidden="false" customHeight="false" outlineLevel="0" collapsed="false">
      <c r="D15302" s="240" t="n">
        <v>15302</v>
      </c>
    </row>
    <row r="15303" customFormat="false" ht="15.75" hidden="false" customHeight="false" outlineLevel="0" collapsed="false">
      <c r="D15303" s="240" t="n">
        <v>15303</v>
      </c>
    </row>
    <row r="15304" customFormat="false" ht="15.75" hidden="false" customHeight="false" outlineLevel="0" collapsed="false">
      <c r="D15304" s="240" t="n">
        <v>15304</v>
      </c>
    </row>
    <row r="15305" customFormat="false" ht="15.75" hidden="false" customHeight="false" outlineLevel="0" collapsed="false">
      <c r="D15305" s="240" t="n">
        <v>15305</v>
      </c>
    </row>
    <row r="15306" customFormat="false" ht="15.75" hidden="false" customHeight="false" outlineLevel="0" collapsed="false">
      <c r="D15306" s="240" t="n">
        <v>15306</v>
      </c>
    </row>
    <row r="15307" customFormat="false" ht="15.75" hidden="false" customHeight="false" outlineLevel="0" collapsed="false">
      <c r="D15307" s="240" t="n">
        <v>15307</v>
      </c>
    </row>
    <row r="15308" customFormat="false" ht="15.75" hidden="false" customHeight="false" outlineLevel="0" collapsed="false">
      <c r="D15308" s="240" t="n">
        <v>15308</v>
      </c>
    </row>
    <row r="15309" customFormat="false" ht="15.75" hidden="false" customHeight="false" outlineLevel="0" collapsed="false">
      <c r="D15309" s="240" t="n">
        <v>15309</v>
      </c>
    </row>
    <row r="15310" customFormat="false" ht="15.75" hidden="false" customHeight="false" outlineLevel="0" collapsed="false">
      <c r="D15310" s="240" t="n">
        <v>15310</v>
      </c>
    </row>
    <row r="15311" customFormat="false" ht="15.75" hidden="false" customHeight="false" outlineLevel="0" collapsed="false">
      <c r="D15311" s="240" t="n">
        <v>15311</v>
      </c>
    </row>
    <row r="15312" customFormat="false" ht="15.75" hidden="false" customHeight="false" outlineLevel="0" collapsed="false">
      <c r="D15312" s="240" t="n">
        <v>15312</v>
      </c>
    </row>
    <row r="15313" customFormat="false" ht="15.75" hidden="false" customHeight="false" outlineLevel="0" collapsed="false">
      <c r="D15313" s="240" t="n">
        <v>15313</v>
      </c>
    </row>
    <row r="15314" customFormat="false" ht="15.75" hidden="false" customHeight="false" outlineLevel="0" collapsed="false">
      <c r="D15314" s="240" t="n">
        <v>15314</v>
      </c>
    </row>
    <row r="15315" customFormat="false" ht="15.75" hidden="false" customHeight="false" outlineLevel="0" collapsed="false">
      <c r="D15315" s="240" t="n">
        <v>15315</v>
      </c>
    </row>
    <row r="15316" customFormat="false" ht="15.75" hidden="false" customHeight="false" outlineLevel="0" collapsed="false">
      <c r="D15316" s="240" t="n">
        <v>15316</v>
      </c>
    </row>
    <row r="15317" customFormat="false" ht="15.75" hidden="false" customHeight="false" outlineLevel="0" collapsed="false">
      <c r="D15317" s="240" t="n">
        <v>15317</v>
      </c>
    </row>
    <row r="15318" customFormat="false" ht="15.75" hidden="false" customHeight="false" outlineLevel="0" collapsed="false">
      <c r="D15318" s="240" t="n">
        <v>15318</v>
      </c>
    </row>
    <row r="15319" customFormat="false" ht="15.75" hidden="false" customHeight="false" outlineLevel="0" collapsed="false">
      <c r="D15319" s="240" t="n">
        <v>15319</v>
      </c>
    </row>
    <row r="15320" customFormat="false" ht="15.75" hidden="false" customHeight="false" outlineLevel="0" collapsed="false">
      <c r="D15320" s="240" t="n">
        <v>15320</v>
      </c>
    </row>
    <row r="15321" customFormat="false" ht="15.75" hidden="false" customHeight="false" outlineLevel="0" collapsed="false">
      <c r="D15321" s="240" t="n">
        <v>15321</v>
      </c>
    </row>
    <row r="15322" customFormat="false" ht="15.75" hidden="false" customHeight="false" outlineLevel="0" collapsed="false">
      <c r="D15322" s="240" t="n">
        <v>15322</v>
      </c>
    </row>
    <row r="15323" customFormat="false" ht="15.75" hidden="false" customHeight="false" outlineLevel="0" collapsed="false">
      <c r="D15323" s="240" t="n">
        <v>15323</v>
      </c>
    </row>
    <row r="15324" customFormat="false" ht="15.75" hidden="false" customHeight="false" outlineLevel="0" collapsed="false">
      <c r="D15324" s="240" t="n">
        <v>15324</v>
      </c>
    </row>
    <row r="15325" customFormat="false" ht="15.75" hidden="false" customHeight="false" outlineLevel="0" collapsed="false">
      <c r="D15325" s="240" t="n">
        <v>15325</v>
      </c>
    </row>
    <row r="15326" customFormat="false" ht="15.75" hidden="false" customHeight="false" outlineLevel="0" collapsed="false">
      <c r="D15326" s="240" t="n">
        <v>15326</v>
      </c>
    </row>
    <row r="15327" customFormat="false" ht="15.75" hidden="false" customHeight="false" outlineLevel="0" collapsed="false">
      <c r="D15327" s="240" t="n">
        <v>15327</v>
      </c>
    </row>
    <row r="15328" customFormat="false" ht="15.75" hidden="false" customHeight="false" outlineLevel="0" collapsed="false">
      <c r="D15328" s="240" t="n">
        <v>15328</v>
      </c>
    </row>
    <row r="15329" customFormat="false" ht="15.75" hidden="false" customHeight="false" outlineLevel="0" collapsed="false">
      <c r="D15329" s="240" t="n">
        <v>15329</v>
      </c>
    </row>
    <row r="15330" customFormat="false" ht="15.75" hidden="false" customHeight="false" outlineLevel="0" collapsed="false">
      <c r="D15330" s="240" t="n">
        <v>15330</v>
      </c>
    </row>
    <row r="15331" customFormat="false" ht="15.75" hidden="false" customHeight="false" outlineLevel="0" collapsed="false">
      <c r="D15331" s="240" t="n">
        <v>15331</v>
      </c>
    </row>
    <row r="15332" customFormat="false" ht="15.75" hidden="false" customHeight="false" outlineLevel="0" collapsed="false">
      <c r="D15332" s="240" t="n">
        <v>15332</v>
      </c>
    </row>
    <row r="15333" customFormat="false" ht="15.75" hidden="false" customHeight="false" outlineLevel="0" collapsed="false">
      <c r="D15333" s="240" t="n">
        <v>15333</v>
      </c>
    </row>
    <row r="15334" customFormat="false" ht="15.75" hidden="false" customHeight="false" outlineLevel="0" collapsed="false">
      <c r="D15334" s="240" t="n">
        <v>15334</v>
      </c>
    </row>
    <row r="15335" customFormat="false" ht="15.75" hidden="false" customHeight="false" outlineLevel="0" collapsed="false">
      <c r="D15335" s="240" t="n">
        <v>15335</v>
      </c>
    </row>
    <row r="15336" customFormat="false" ht="15.75" hidden="false" customHeight="false" outlineLevel="0" collapsed="false">
      <c r="D15336" s="240" t="n">
        <v>15336</v>
      </c>
    </row>
    <row r="15337" customFormat="false" ht="15.75" hidden="false" customHeight="false" outlineLevel="0" collapsed="false">
      <c r="D15337" s="240" t="n">
        <v>15337</v>
      </c>
    </row>
    <row r="15338" customFormat="false" ht="15.75" hidden="false" customHeight="false" outlineLevel="0" collapsed="false">
      <c r="D15338" s="240" t="n">
        <v>15338</v>
      </c>
    </row>
    <row r="15339" customFormat="false" ht="15.75" hidden="false" customHeight="false" outlineLevel="0" collapsed="false">
      <c r="D15339" s="240" t="n">
        <v>15339</v>
      </c>
    </row>
    <row r="15340" customFormat="false" ht="15.75" hidden="false" customHeight="false" outlineLevel="0" collapsed="false">
      <c r="D15340" s="240" t="n">
        <v>15340</v>
      </c>
    </row>
    <row r="15341" customFormat="false" ht="15.75" hidden="false" customHeight="false" outlineLevel="0" collapsed="false">
      <c r="D15341" s="240" t="n">
        <v>15341</v>
      </c>
    </row>
    <row r="15342" customFormat="false" ht="15.75" hidden="false" customHeight="false" outlineLevel="0" collapsed="false">
      <c r="D15342" s="240" t="n">
        <v>15342</v>
      </c>
    </row>
    <row r="15343" customFormat="false" ht="15.75" hidden="false" customHeight="false" outlineLevel="0" collapsed="false">
      <c r="D15343" s="240" t="n">
        <v>15343</v>
      </c>
    </row>
    <row r="15344" customFormat="false" ht="15.75" hidden="false" customHeight="false" outlineLevel="0" collapsed="false">
      <c r="D15344" s="240" t="n">
        <v>15344</v>
      </c>
    </row>
    <row r="15345" customFormat="false" ht="15.75" hidden="false" customHeight="false" outlineLevel="0" collapsed="false">
      <c r="D15345" s="240" t="n">
        <v>15345</v>
      </c>
    </row>
    <row r="15346" customFormat="false" ht="15.75" hidden="false" customHeight="false" outlineLevel="0" collapsed="false">
      <c r="D15346" s="240" t="n">
        <v>15346</v>
      </c>
    </row>
    <row r="15347" customFormat="false" ht="15.75" hidden="false" customHeight="false" outlineLevel="0" collapsed="false">
      <c r="D15347" s="240" t="n">
        <v>15347</v>
      </c>
    </row>
    <row r="15348" customFormat="false" ht="15.75" hidden="false" customHeight="false" outlineLevel="0" collapsed="false">
      <c r="D15348" s="240" t="n">
        <v>15348</v>
      </c>
    </row>
    <row r="15349" customFormat="false" ht="15.75" hidden="false" customHeight="false" outlineLevel="0" collapsed="false">
      <c r="D15349" s="240" t="n">
        <v>15349</v>
      </c>
    </row>
    <row r="15350" customFormat="false" ht="15.75" hidden="false" customHeight="false" outlineLevel="0" collapsed="false">
      <c r="D15350" s="240" t="n">
        <v>15350</v>
      </c>
    </row>
    <row r="15351" customFormat="false" ht="15.75" hidden="false" customHeight="false" outlineLevel="0" collapsed="false">
      <c r="D15351" s="240" t="n">
        <v>15351</v>
      </c>
    </row>
    <row r="15352" customFormat="false" ht="15.75" hidden="false" customHeight="false" outlineLevel="0" collapsed="false">
      <c r="D15352" s="240" t="n">
        <v>15352</v>
      </c>
    </row>
    <row r="15353" customFormat="false" ht="15.75" hidden="false" customHeight="false" outlineLevel="0" collapsed="false">
      <c r="D15353" s="240" t="n">
        <v>15353</v>
      </c>
    </row>
    <row r="15354" customFormat="false" ht="15.75" hidden="false" customHeight="false" outlineLevel="0" collapsed="false">
      <c r="D15354" s="240" t="n">
        <v>15354</v>
      </c>
    </row>
    <row r="15355" customFormat="false" ht="15.75" hidden="false" customHeight="false" outlineLevel="0" collapsed="false">
      <c r="D15355" s="240" t="n">
        <v>15355</v>
      </c>
    </row>
    <row r="15356" customFormat="false" ht="15.75" hidden="false" customHeight="false" outlineLevel="0" collapsed="false">
      <c r="D15356" s="240" t="n">
        <v>15356</v>
      </c>
    </row>
    <row r="15357" customFormat="false" ht="15.75" hidden="false" customHeight="false" outlineLevel="0" collapsed="false">
      <c r="D15357" s="240" t="n">
        <v>15357</v>
      </c>
    </row>
    <row r="15358" customFormat="false" ht="15.75" hidden="false" customHeight="false" outlineLevel="0" collapsed="false">
      <c r="D15358" s="240" t="n">
        <v>15358</v>
      </c>
    </row>
    <row r="15359" customFormat="false" ht="15.75" hidden="false" customHeight="false" outlineLevel="0" collapsed="false">
      <c r="D15359" s="240" t="n">
        <v>15359</v>
      </c>
    </row>
    <row r="15360" customFormat="false" ht="15.75" hidden="false" customHeight="false" outlineLevel="0" collapsed="false">
      <c r="D15360" s="240" t="n">
        <v>15360</v>
      </c>
    </row>
    <row r="15361" customFormat="false" ht="15.75" hidden="false" customHeight="false" outlineLevel="0" collapsed="false">
      <c r="D15361" s="240" t="n">
        <v>15361</v>
      </c>
    </row>
    <row r="15362" customFormat="false" ht="15.75" hidden="false" customHeight="false" outlineLevel="0" collapsed="false">
      <c r="D15362" s="240" t="n">
        <v>15362</v>
      </c>
    </row>
    <row r="15363" customFormat="false" ht="15.75" hidden="false" customHeight="false" outlineLevel="0" collapsed="false">
      <c r="D15363" s="240" t="n">
        <v>15363</v>
      </c>
    </row>
    <row r="15364" customFormat="false" ht="15.75" hidden="false" customHeight="false" outlineLevel="0" collapsed="false">
      <c r="D15364" s="240" t="n">
        <v>15364</v>
      </c>
    </row>
    <row r="15365" customFormat="false" ht="15.75" hidden="false" customHeight="false" outlineLevel="0" collapsed="false">
      <c r="D15365" s="240" t="n">
        <v>15365</v>
      </c>
    </row>
    <row r="15366" customFormat="false" ht="15.75" hidden="false" customHeight="false" outlineLevel="0" collapsed="false">
      <c r="D15366" s="240" t="n">
        <v>15366</v>
      </c>
    </row>
    <row r="15367" customFormat="false" ht="15.75" hidden="false" customHeight="false" outlineLevel="0" collapsed="false">
      <c r="D15367" s="240" t="n">
        <v>15367</v>
      </c>
    </row>
    <row r="15368" customFormat="false" ht="15.75" hidden="false" customHeight="false" outlineLevel="0" collapsed="false">
      <c r="D15368" s="240" t="n">
        <v>15368</v>
      </c>
    </row>
    <row r="15369" customFormat="false" ht="15.75" hidden="false" customHeight="false" outlineLevel="0" collapsed="false">
      <c r="D15369" s="240" t="n">
        <v>15369</v>
      </c>
    </row>
    <row r="15370" customFormat="false" ht="15.75" hidden="false" customHeight="false" outlineLevel="0" collapsed="false">
      <c r="D15370" s="240" t="n">
        <v>15370</v>
      </c>
    </row>
    <row r="15371" customFormat="false" ht="15.75" hidden="false" customHeight="false" outlineLevel="0" collapsed="false">
      <c r="D15371" s="240" t="n">
        <v>15371</v>
      </c>
    </row>
    <row r="15372" customFormat="false" ht="15.75" hidden="false" customHeight="false" outlineLevel="0" collapsed="false">
      <c r="D15372" s="240" t="n">
        <v>15372</v>
      </c>
    </row>
    <row r="15373" customFormat="false" ht="15.75" hidden="false" customHeight="false" outlineLevel="0" collapsed="false">
      <c r="D15373" s="240" t="n">
        <v>15373</v>
      </c>
    </row>
    <row r="15374" customFormat="false" ht="15.75" hidden="false" customHeight="false" outlineLevel="0" collapsed="false">
      <c r="D15374" s="240" t="n">
        <v>15374</v>
      </c>
    </row>
    <row r="15375" customFormat="false" ht="15.75" hidden="false" customHeight="false" outlineLevel="0" collapsed="false">
      <c r="D15375" s="240" t="n">
        <v>15375</v>
      </c>
    </row>
    <row r="15376" customFormat="false" ht="15.75" hidden="false" customHeight="false" outlineLevel="0" collapsed="false">
      <c r="D15376" s="240" t="n">
        <v>15376</v>
      </c>
    </row>
    <row r="15377" customFormat="false" ht="15.75" hidden="false" customHeight="false" outlineLevel="0" collapsed="false">
      <c r="D15377" s="240" t="n">
        <v>15377</v>
      </c>
    </row>
    <row r="15378" customFormat="false" ht="15.75" hidden="false" customHeight="false" outlineLevel="0" collapsed="false">
      <c r="D15378" s="240" t="n">
        <v>15378</v>
      </c>
    </row>
    <row r="15379" customFormat="false" ht="15.75" hidden="false" customHeight="false" outlineLevel="0" collapsed="false">
      <c r="D15379" s="240" t="n">
        <v>15379</v>
      </c>
    </row>
    <row r="15380" customFormat="false" ht="15.75" hidden="false" customHeight="false" outlineLevel="0" collapsed="false">
      <c r="D15380" s="240" t="n">
        <v>15380</v>
      </c>
    </row>
    <row r="15381" customFormat="false" ht="15.75" hidden="false" customHeight="false" outlineLevel="0" collapsed="false">
      <c r="D15381" s="240" t="n">
        <v>15381</v>
      </c>
    </row>
    <row r="15382" customFormat="false" ht="15.75" hidden="false" customHeight="false" outlineLevel="0" collapsed="false">
      <c r="D15382" s="240" t="n">
        <v>15382</v>
      </c>
    </row>
    <row r="15383" customFormat="false" ht="15.75" hidden="false" customHeight="false" outlineLevel="0" collapsed="false">
      <c r="D15383" s="240" t="n">
        <v>15383</v>
      </c>
    </row>
    <row r="15384" customFormat="false" ht="15.75" hidden="false" customHeight="false" outlineLevel="0" collapsed="false">
      <c r="D15384" s="240" t="n">
        <v>15384</v>
      </c>
    </row>
    <row r="15385" customFormat="false" ht="15.75" hidden="false" customHeight="false" outlineLevel="0" collapsed="false">
      <c r="D15385" s="240" t="n">
        <v>15385</v>
      </c>
    </row>
    <row r="15386" customFormat="false" ht="15.75" hidden="false" customHeight="false" outlineLevel="0" collapsed="false">
      <c r="D15386" s="240" t="n">
        <v>15386</v>
      </c>
    </row>
    <row r="15387" customFormat="false" ht="15.75" hidden="false" customHeight="false" outlineLevel="0" collapsed="false">
      <c r="D15387" s="240" t="n">
        <v>15387</v>
      </c>
    </row>
    <row r="15388" customFormat="false" ht="15.75" hidden="false" customHeight="false" outlineLevel="0" collapsed="false">
      <c r="D15388" s="240" t="n">
        <v>15388</v>
      </c>
    </row>
    <row r="15389" customFormat="false" ht="15.75" hidden="false" customHeight="false" outlineLevel="0" collapsed="false">
      <c r="D15389" s="240" t="n">
        <v>15389</v>
      </c>
    </row>
    <row r="15390" customFormat="false" ht="15.75" hidden="false" customHeight="false" outlineLevel="0" collapsed="false">
      <c r="D15390" s="240" t="n">
        <v>15390</v>
      </c>
    </row>
    <row r="15391" customFormat="false" ht="15.75" hidden="false" customHeight="false" outlineLevel="0" collapsed="false">
      <c r="D15391" s="240" t="n">
        <v>15391</v>
      </c>
    </row>
    <row r="15392" customFormat="false" ht="15.75" hidden="false" customHeight="false" outlineLevel="0" collapsed="false">
      <c r="D15392" s="240" t="n">
        <v>15392</v>
      </c>
    </row>
    <row r="15393" customFormat="false" ht="15.75" hidden="false" customHeight="false" outlineLevel="0" collapsed="false">
      <c r="D15393" s="240" t="n">
        <v>15393</v>
      </c>
    </row>
    <row r="15394" customFormat="false" ht="15.75" hidden="false" customHeight="false" outlineLevel="0" collapsed="false">
      <c r="D15394" s="240" t="n">
        <v>15394</v>
      </c>
    </row>
    <row r="15395" customFormat="false" ht="15.75" hidden="false" customHeight="false" outlineLevel="0" collapsed="false">
      <c r="D15395" s="240" t="n">
        <v>15395</v>
      </c>
    </row>
    <row r="15396" customFormat="false" ht="15.75" hidden="false" customHeight="false" outlineLevel="0" collapsed="false">
      <c r="D15396" s="240" t="n">
        <v>15396</v>
      </c>
    </row>
    <row r="15397" customFormat="false" ht="15.75" hidden="false" customHeight="false" outlineLevel="0" collapsed="false">
      <c r="D15397" s="240" t="n">
        <v>15397</v>
      </c>
    </row>
    <row r="15398" customFormat="false" ht="15.75" hidden="false" customHeight="false" outlineLevel="0" collapsed="false">
      <c r="D15398" s="240" t="n">
        <v>15398</v>
      </c>
    </row>
    <row r="15399" customFormat="false" ht="15.75" hidden="false" customHeight="false" outlineLevel="0" collapsed="false">
      <c r="D15399" s="240" t="n">
        <v>15399</v>
      </c>
    </row>
    <row r="15400" customFormat="false" ht="15.75" hidden="false" customHeight="false" outlineLevel="0" collapsed="false">
      <c r="D15400" s="240" t="n">
        <v>15400</v>
      </c>
    </row>
    <row r="15401" customFormat="false" ht="15.75" hidden="false" customHeight="false" outlineLevel="0" collapsed="false">
      <c r="D15401" s="240" t="n">
        <v>15401</v>
      </c>
    </row>
    <row r="15402" customFormat="false" ht="15.75" hidden="false" customHeight="false" outlineLevel="0" collapsed="false">
      <c r="D15402" s="240" t="n">
        <v>15402</v>
      </c>
    </row>
    <row r="15403" customFormat="false" ht="15.75" hidden="false" customHeight="false" outlineLevel="0" collapsed="false">
      <c r="D15403" s="240" t="n">
        <v>15403</v>
      </c>
    </row>
    <row r="15404" customFormat="false" ht="15.75" hidden="false" customHeight="false" outlineLevel="0" collapsed="false">
      <c r="D15404" s="240" t="n">
        <v>15404</v>
      </c>
    </row>
    <row r="15405" customFormat="false" ht="15.75" hidden="false" customHeight="false" outlineLevel="0" collapsed="false">
      <c r="D15405" s="240" t="n">
        <v>15405</v>
      </c>
    </row>
    <row r="15406" customFormat="false" ht="15.75" hidden="false" customHeight="false" outlineLevel="0" collapsed="false">
      <c r="D15406" s="240" t="n">
        <v>15406</v>
      </c>
    </row>
    <row r="15407" customFormat="false" ht="15.75" hidden="false" customHeight="false" outlineLevel="0" collapsed="false">
      <c r="D15407" s="240" t="n">
        <v>15407</v>
      </c>
    </row>
    <row r="15408" customFormat="false" ht="15.75" hidden="false" customHeight="false" outlineLevel="0" collapsed="false">
      <c r="D15408" s="240" t="n">
        <v>15408</v>
      </c>
    </row>
    <row r="15409" customFormat="false" ht="15.75" hidden="false" customHeight="false" outlineLevel="0" collapsed="false">
      <c r="D15409" s="240" t="n">
        <v>15409</v>
      </c>
    </row>
    <row r="15410" customFormat="false" ht="15.75" hidden="false" customHeight="false" outlineLevel="0" collapsed="false">
      <c r="D15410" s="240" t="n">
        <v>15410</v>
      </c>
    </row>
    <row r="15411" customFormat="false" ht="15.75" hidden="false" customHeight="false" outlineLevel="0" collapsed="false">
      <c r="D15411" s="240" t="n">
        <v>15411</v>
      </c>
    </row>
    <row r="15412" customFormat="false" ht="15.75" hidden="false" customHeight="false" outlineLevel="0" collapsed="false">
      <c r="D15412" s="240" t="n">
        <v>15412</v>
      </c>
    </row>
    <row r="15413" customFormat="false" ht="15.75" hidden="false" customHeight="false" outlineLevel="0" collapsed="false">
      <c r="D15413" s="240" t="n">
        <v>15413</v>
      </c>
    </row>
    <row r="15414" customFormat="false" ht="15.75" hidden="false" customHeight="false" outlineLevel="0" collapsed="false">
      <c r="D15414" s="240" t="n">
        <v>15414</v>
      </c>
    </row>
    <row r="15415" customFormat="false" ht="15.75" hidden="false" customHeight="false" outlineLevel="0" collapsed="false">
      <c r="D15415" s="240" t="n">
        <v>15415</v>
      </c>
    </row>
    <row r="15416" customFormat="false" ht="15.75" hidden="false" customHeight="false" outlineLevel="0" collapsed="false">
      <c r="D15416" s="240" t="n">
        <v>15416</v>
      </c>
    </row>
    <row r="15417" customFormat="false" ht="15.75" hidden="false" customHeight="false" outlineLevel="0" collapsed="false">
      <c r="D15417" s="240" t="n">
        <v>15417</v>
      </c>
    </row>
    <row r="15418" customFormat="false" ht="15.75" hidden="false" customHeight="false" outlineLevel="0" collapsed="false">
      <c r="D15418" s="240" t="n">
        <v>15418</v>
      </c>
    </row>
    <row r="15419" customFormat="false" ht="15.75" hidden="false" customHeight="false" outlineLevel="0" collapsed="false">
      <c r="D15419" s="240" t="n">
        <v>15419</v>
      </c>
    </row>
    <row r="15420" customFormat="false" ht="15.75" hidden="false" customHeight="false" outlineLevel="0" collapsed="false">
      <c r="D15420" s="240" t="n">
        <v>15420</v>
      </c>
    </row>
    <row r="15421" customFormat="false" ht="15.75" hidden="false" customHeight="false" outlineLevel="0" collapsed="false">
      <c r="D15421" s="240" t="n">
        <v>15421</v>
      </c>
    </row>
    <row r="15422" customFormat="false" ht="15.75" hidden="false" customHeight="false" outlineLevel="0" collapsed="false">
      <c r="D15422" s="240" t="n">
        <v>15422</v>
      </c>
    </row>
    <row r="15423" customFormat="false" ht="15.75" hidden="false" customHeight="false" outlineLevel="0" collapsed="false">
      <c r="D15423" s="240" t="n">
        <v>15423</v>
      </c>
    </row>
    <row r="15424" customFormat="false" ht="15.75" hidden="false" customHeight="false" outlineLevel="0" collapsed="false">
      <c r="D15424" s="240" t="n">
        <v>15424</v>
      </c>
    </row>
    <row r="15425" customFormat="false" ht="15.75" hidden="false" customHeight="false" outlineLevel="0" collapsed="false">
      <c r="D15425" s="240" t="n">
        <v>15425</v>
      </c>
    </row>
    <row r="15426" customFormat="false" ht="15.75" hidden="false" customHeight="false" outlineLevel="0" collapsed="false">
      <c r="D15426" s="240" t="n">
        <v>15426</v>
      </c>
    </row>
    <row r="15427" customFormat="false" ht="15.75" hidden="false" customHeight="false" outlineLevel="0" collapsed="false">
      <c r="D15427" s="240" t="n">
        <v>15427</v>
      </c>
    </row>
    <row r="15428" customFormat="false" ht="15.75" hidden="false" customHeight="false" outlineLevel="0" collapsed="false">
      <c r="D15428" s="240" t="n">
        <v>15428</v>
      </c>
    </row>
    <row r="15429" customFormat="false" ht="15.75" hidden="false" customHeight="false" outlineLevel="0" collapsed="false">
      <c r="D15429" s="240" t="n">
        <v>15429</v>
      </c>
    </row>
    <row r="15430" customFormat="false" ht="15.75" hidden="false" customHeight="false" outlineLevel="0" collapsed="false">
      <c r="D15430" s="240" t="n">
        <v>15430</v>
      </c>
    </row>
    <row r="15431" customFormat="false" ht="15.75" hidden="false" customHeight="false" outlineLevel="0" collapsed="false">
      <c r="D15431" s="240" t="n">
        <v>15431</v>
      </c>
    </row>
    <row r="15432" customFormat="false" ht="15.75" hidden="false" customHeight="false" outlineLevel="0" collapsed="false">
      <c r="D15432" s="240" t="n">
        <v>15432</v>
      </c>
    </row>
    <row r="15433" customFormat="false" ht="15.75" hidden="false" customHeight="false" outlineLevel="0" collapsed="false">
      <c r="D15433" s="240" t="n">
        <v>15433</v>
      </c>
    </row>
    <row r="15434" customFormat="false" ht="15.75" hidden="false" customHeight="false" outlineLevel="0" collapsed="false">
      <c r="D15434" s="240" t="n">
        <v>15434</v>
      </c>
    </row>
    <row r="15435" customFormat="false" ht="15.75" hidden="false" customHeight="false" outlineLevel="0" collapsed="false">
      <c r="D15435" s="240" t="n">
        <v>15435</v>
      </c>
    </row>
    <row r="15436" customFormat="false" ht="15.75" hidden="false" customHeight="false" outlineLevel="0" collapsed="false">
      <c r="D15436" s="240" t="n">
        <v>15436</v>
      </c>
    </row>
    <row r="15437" customFormat="false" ht="15.75" hidden="false" customHeight="false" outlineLevel="0" collapsed="false">
      <c r="D15437" s="240" t="n">
        <v>15437</v>
      </c>
    </row>
    <row r="15438" customFormat="false" ht="15.75" hidden="false" customHeight="false" outlineLevel="0" collapsed="false">
      <c r="D15438" s="240" t="n">
        <v>15438</v>
      </c>
    </row>
    <row r="15439" customFormat="false" ht="15.75" hidden="false" customHeight="false" outlineLevel="0" collapsed="false">
      <c r="D15439" s="240" t="n">
        <v>15439</v>
      </c>
    </row>
    <row r="15440" customFormat="false" ht="15.75" hidden="false" customHeight="false" outlineLevel="0" collapsed="false">
      <c r="D15440" s="240" t="n">
        <v>15440</v>
      </c>
    </row>
    <row r="15441" customFormat="false" ht="15.75" hidden="false" customHeight="false" outlineLevel="0" collapsed="false">
      <c r="D15441" s="240" t="n">
        <v>15441</v>
      </c>
    </row>
    <row r="15442" customFormat="false" ht="15.75" hidden="false" customHeight="false" outlineLevel="0" collapsed="false">
      <c r="D15442" s="240" t="n">
        <v>15442</v>
      </c>
    </row>
    <row r="15443" customFormat="false" ht="15.75" hidden="false" customHeight="false" outlineLevel="0" collapsed="false">
      <c r="D15443" s="240" t="n">
        <v>15443</v>
      </c>
    </row>
    <row r="15444" customFormat="false" ht="15.75" hidden="false" customHeight="false" outlineLevel="0" collapsed="false">
      <c r="D15444" s="240" t="n">
        <v>15444</v>
      </c>
    </row>
    <row r="15445" customFormat="false" ht="15.75" hidden="false" customHeight="false" outlineLevel="0" collapsed="false">
      <c r="D15445" s="240" t="n">
        <v>15445</v>
      </c>
    </row>
    <row r="15446" customFormat="false" ht="15.75" hidden="false" customHeight="false" outlineLevel="0" collapsed="false">
      <c r="D15446" s="240" t="n">
        <v>15446</v>
      </c>
    </row>
    <row r="15447" customFormat="false" ht="15.75" hidden="false" customHeight="false" outlineLevel="0" collapsed="false">
      <c r="D15447" s="240" t="n">
        <v>15447</v>
      </c>
    </row>
    <row r="15448" customFormat="false" ht="15.75" hidden="false" customHeight="false" outlineLevel="0" collapsed="false">
      <c r="D15448" s="240" t="n">
        <v>15448</v>
      </c>
    </row>
    <row r="15449" customFormat="false" ht="15.75" hidden="false" customHeight="false" outlineLevel="0" collapsed="false">
      <c r="D15449" s="240" t="n">
        <v>15449</v>
      </c>
    </row>
    <row r="15450" customFormat="false" ht="15.75" hidden="false" customHeight="false" outlineLevel="0" collapsed="false">
      <c r="D15450" s="240" t="n">
        <v>15450</v>
      </c>
    </row>
    <row r="15451" customFormat="false" ht="15.75" hidden="false" customHeight="false" outlineLevel="0" collapsed="false">
      <c r="D15451" s="240" t="n">
        <v>15451</v>
      </c>
    </row>
    <row r="15452" customFormat="false" ht="15.75" hidden="false" customHeight="false" outlineLevel="0" collapsed="false">
      <c r="D15452" s="240" t="n">
        <v>15452</v>
      </c>
    </row>
    <row r="15453" customFormat="false" ht="15.75" hidden="false" customHeight="false" outlineLevel="0" collapsed="false">
      <c r="D15453" s="240" t="n">
        <v>15453</v>
      </c>
    </row>
    <row r="15454" customFormat="false" ht="15.75" hidden="false" customHeight="false" outlineLevel="0" collapsed="false">
      <c r="D15454" s="240" t="n">
        <v>15454</v>
      </c>
    </row>
    <row r="15455" customFormat="false" ht="15.75" hidden="false" customHeight="false" outlineLevel="0" collapsed="false">
      <c r="D15455" s="240" t="n">
        <v>15455</v>
      </c>
    </row>
    <row r="15456" customFormat="false" ht="15.75" hidden="false" customHeight="false" outlineLevel="0" collapsed="false">
      <c r="D15456" s="240" t="n">
        <v>15456</v>
      </c>
    </row>
    <row r="15457" customFormat="false" ht="15.75" hidden="false" customHeight="false" outlineLevel="0" collapsed="false">
      <c r="D15457" s="240" t="n">
        <v>15457</v>
      </c>
    </row>
    <row r="15458" customFormat="false" ht="15.75" hidden="false" customHeight="false" outlineLevel="0" collapsed="false">
      <c r="D15458" s="240" t="n">
        <v>15458</v>
      </c>
    </row>
    <row r="15459" customFormat="false" ht="15.75" hidden="false" customHeight="false" outlineLevel="0" collapsed="false">
      <c r="D15459" s="240" t="n">
        <v>15459</v>
      </c>
    </row>
    <row r="15460" customFormat="false" ht="15.75" hidden="false" customHeight="false" outlineLevel="0" collapsed="false">
      <c r="D15460" s="240" t="n">
        <v>15460</v>
      </c>
    </row>
    <row r="15461" customFormat="false" ht="15.75" hidden="false" customHeight="false" outlineLevel="0" collapsed="false">
      <c r="D15461" s="240" t="n">
        <v>15461</v>
      </c>
    </row>
    <row r="15462" customFormat="false" ht="15.75" hidden="false" customHeight="false" outlineLevel="0" collapsed="false">
      <c r="D15462" s="240" t="n">
        <v>15462</v>
      </c>
    </row>
    <row r="15463" customFormat="false" ht="15.75" hidden="false" customHeight="false" outlineLevel="0" collapsed="false">
      <c r="D15463" s="240" t="n">
        <v>15463</v>
      </c>
    </row>
    <row r="15464" customFormat="false" ht="15.75" hidden="false" customHeight="false" outlineLevel="0" collapsed="false">
      <c r="D15464" s="240" t="n">
        <v>15464</v>
      </c>
    </row>
    <row r="15465" customFormat="false" ht="15.75" hidden="false" customHeight="false" outlineLevel="0" collapsed="false">
      <c r="D15465" s="240" t="n">
        <v>15465</v>
      </c>
    </row>
    <row r="15466" customFormat="false" ht="15.75" hidden="false" customHeight="false" outlineLevel="0" collapsed="false">
      <c r="D15466" s="240" t="n">
        <v>15466</v>
      </c>
    </row>
    <row r="15467" customFormat="false" ht="15.75" hidden="false" customHeight="false" outlineLevel="0" collapsed="false">
      <c r="D15467" s="240" t="n">
        <v>15467</v>
      </c>
    </row>
    <row r="15468" customFormat="false" ht="15.75" hidden="false" customHeight="false" outlineLevel="0" collapsed="false">
      <c r="D15468" s="240" t="n">
        <v>15468</v>
      </c>
    </row>
    <row r="15469" customFormat="false" ht="15.75" hidden="false" customHeight="false" outlineLevel="0" collapsed="false">
      <c r="D15469" s="240" t="n">
        <v>15469</v>
      </c>
    </row>
    <row r="15470" customFormat="false" ht="15.75" hidden="false" customHeight="false" outlineLevel="0" collapsed="false">
      <c r="D15470" s="240" t="n">
        <v>15470</v>
      </c>
    </row>
    <row r="15471" customFormat="false" ht="15.75" hidden="false" customHeight="false" outlineLevel="0" collapsed="false">
      <c r="D15471" s="240" t="n">
        <v>15471</v>
      </c>
    </row>
    <row r="15472" customFormat="false" ht="15.75" hidden="false" customHeight="false" outlineLevel="0" collapsed="false">
      <c r="D15472" s="240" t="n">
        <v>15472</v>
      </c>
    </row>
    <row r="15473" customFormat="false" ht="15.75" hidden="false" customHeight="false" outlineLevel="0" collapsed="false">
      <c r="D15473" s="240" t="n">
        <v>15473</v>
      </c>
    </row>
    <row r="15474" customFormat="false" ht="15.75" hidden="false" customHeight="false" outlineLevel="0" collapsed="false">
      <c r="D15474" s="240" t="n">
        <v>15474</v>
      </c>
    </row>
    <row r="15475" customFormat="false" ht="15.75" hidden="false" customHeight="false" outlineLevel="0" collapsed="false">
      <c r="D15475" s="240" t="n">
        <v>15475</v>
      </c>
    </row>
    <row r="15476" customFormat="false" ht="15.75" hidden="false" customHeight="false" outlineLevel="0" collapsed="false">
      <c r="D15476" s="240" t="n">
        <v>15476</v>
      </c>
    </row>
    <row r="15477" customFormat="false" ht="15.75" hidden="false" customHeight="false" outlineLevel="0" collapsed="false">
      <c r="D15477" s="240" t="n">
        <v>15477</v>
      </c>
    </row>
    <row r="15478" customFormat="false" ht="15.75" hidden="false" customHeight="false" outlineLevel="0" collapsed="false">
      <c r="D15478" s="240" t="n">
        <v>15478</v>
      </c>
    </row>
    <row r="15479" customFormat="false" ht="15.75" hidden="false" customHeight="false" outlineLevel="0" collapsed="false">
      <c r="D15479" s="240" t="n">
        <v>15479</v>
      </c>
    </row>
    <row r="15480" customFormat="false" ht="15.75" hidden="false" customHeight="false" outlineLevel="0" collapsed="false">
      <c r="D15480" s="240" t="n">
        <v>15480</v>
      </c>
    </row>
    <row r="15481" customFormat="false" ht="15.75" hidden="false" customHeight="false" outlineLevel="0" collapsed="false">
      <c r="D15481" s="240" t="n">
        <v>15481</v>
      </c>
    </row>
    <row r="15482" customFormat="false" ht="15.75" hidden="false" customHeight="false" outlineLevel="0" collapsed="false">
      <c r="D15482" s="240" t="n">
        <v>15482</v>
      </c>
    </row>
    <row r="15483" customFormat="false" ht="15.75" hidden="false" customHeight="false" outlineLevel="0" collapsed="false">
      <c r="D15483" s="240" t="n">
        <v>15483</v>
      </c>
    </row>
    <row r="15484" customFormat="false" ht="15.75" hidden="false" customHeight="false" outlineLevel="0" collapsed="false">
      <c r="D15484" s="240" t="n">
        <v>15484</v>
      </c>
    </row>
    <row r="15485" customFormat="false" ht="15.75" hidden="false" customHeight="false" outlineLevel="0" collapsed="false">
      <c r="D15485" s="240" t="n">
        <v>15485</v>
      </c>
    </row>
    <row r="15486" customFormat="false" ht="15.75" hidden="false" customHeight="false" outlineLevel="0" collapsed="false">
      <c r="D15486" s="240" t="n">
        <v>15486</v>
      </c>
    </row>
    <row r="15487" customFormat="false" ht="15.75" hidden="false" customHeight="false" outlineLevel="0" collapsed="false">
      <c r="D15487" s="240" t="n">
        <v>15487</v>
      </c>
    </row>
    <row r="15488" customFormat="false" ht="15.75" hidden="false" customHeight="false" outlineLevel="0" collapsed="false">
      <c r="D15488" s="240" t="n">
        <v>15488</v>
      </c>
    </row>
    <row r="15489" customFormat="false" ht="15.75" hidden="false" customHeight="false" outlineLevel="0" collapsed="false">
      <c r="D15489" s="240" t="n">
        <v>15489</v>
      </c>
    </row>
    <row r="15490" customFormat="false" ht="15.75" hidden="false" customHeight="false" outlineLevel="0" collapsed="false">
      <c r="D15490" s="240" t="n">
        <v>15490</v>
      </c>
    </row>
    <row r="15491" customFormat="false" ht="15.75" hidden="false" customHeight="false" outlineLevel="0" collapsed="false">
      <c r="D15491" s="240" t="n">
        <v>15491</v>
      </c>
    </row>
    <row r="15492" customFormat="false" ht="15.75" hidden="false" customHeight="false" outlineLevel="0" collapsed="false">
      <c r="D15492" s="240" t="n">
        <v>15492</v>
      </c>
    </row>
    <row r="15493" customFormat="false" ht="15.75" hidden="false" customHeight="false" outlineLevel="0" collapsed="false">
      <c r="D15493" s="240" t="n">
        <v>15493</v>
      </c>
    </row>
    <row r="15494" customFormat="false" ht="15.75" hidden="false" customHeight="false" outlineLevel="0" collapsed="false">
      <c r="D15494" s="240" t="n">
        <v>15494</v>
      </c>
    </row>
    <row r="15495" customFormat="false" ht="15.75" hidden="false" customHeight="false" outlineLevel="0" collapsed="false">
      <c r="D15495" s="240" t="n">
        <v>15495</v>
      </c>
    </row>
    <row r="15496" customFormat="false" ht="15.75" hidden="false" customHeight="false" outlineLevel="0" collapsed="false">
      <c r="D15496" s="240" t="n">
        <v>15496</v>
      </c>
    </row>
    <row r="15497" customFormat="false" ht="15.75" hidden="false" customHeight="false" outlineLevel="0" collapsed="false">
      <c r="D15497" s="240" t="n">
        <v>15497</v>
      </c>
    </row>
    <row r="15498" customFormat="false" ht="15.75" hidden="false" customHeight="false" outlineLevel="0" collapsed="false">
      <c r="D15498" s="240" t="n">
        <v>15498</v>
      </c>
    </row>
    <row r="15499" customFormat="false" ht="15.75" hidden="false" customHeight="false" outlineLevel="0" collapsed="false">
      <c r="D15499" s="240" t="n">
        <v>15499</v>
      </c>
    </row>
    <row r="15500" customFormat="false" ht="15.75" hidden="false" customHeight="false" outlineLevel="0" collapsed="false">
      <c r="D15500" s="240" t="n">
        <v>15500</v>
      </c>
    </row>
    <row r="15501" customFormat="false" ht="15.75" hidden="false" customHeight="false" outlineLevel="0" collapsed="false">
      <c r="D15501" s="240" t="n">
        <v>15501</v>
      </c>
    </row>
    <row r="15502" customFormat="false" ht="15.75" hidden="false" customHeight="false" outlineLevel="0" collapsed="false">
      <c r="D15502" s="240" t="n">
        <v>15502</v>
      </c>
    </row>
    <row r="15503" customFormat="false" ht="15.75" hidden="false" customHeight="false" outlineLevel="0" collapsed="false">
      <c r="D15503" s="240" t="n">
        <v>15503</v>
      </c>
    </row>
    <row r="15504" customFormat="false" ht="15.75" hidden="false" customHeight="false" outlineLevel="0" collapsed="false">
      <c r="D15504" s="240" t="n">
        <v>15504</v>
      </c>
    </row>
    <row r="15505" customFormat="false" ht="15.75" hidden="false" customHeight="false" outlineLevel="0" collapsed="false">
      <c r="D15505" s="240" t="n">
        <v>15505</v>
      </c>
    </row>
    <row r="15506" customFormat="false" ht="15.75" hidden="false" customHeight="false" outlineLevel="0" collapsed="false">
      <c r="D15506" s="240" t="n">
        <v>15506</v>
      </c>
    </row>
    <row r="15507" customFormat="false" ht="15.75" hidden="false" customHeight="false" outlineLevel="0" collapsed="false">
      <c r="D15507" s="240" t="n">
        <v>15507</v>
      </c>
    </row>
    <row r="15508" customFormat="false" ht="15.75" hidden="false" customHeight="false" outlineLevel="0" collapsed="false">
      <c r="D15508" s="240" t="n">
        <v>15508</v>
      </c>
    </row>
    <row r="15509" customFormat="false" ht="15.75" hidden="false" customHeight="false" outlineLevel="0" collapsed="false">
      <c r="D15509" s="240" t="n">
        <v>15509</v>
      </c>
    </row>
    <row r="15510" customFormat="false" ht="15.75" hidden="false" customHeight="false" outlineLevel="0" collapsed="false">
      <c r="D15510" s="240" t="n">
        <v>15510</v>
      </c>
    </row>
    <row r="15511" customFormat="false" ht="15.75" hidden="false" customHeight="false" outlineLevel="0" collapsed="false">
      <c r="D15511" s="240" t="n">
        <v>15511</v>
      </c>
    </row>
    <row r="15512" customFormat="false" ht="15.75" hidden="false" customHeight="false" outlineLevel="0" collapsed="false">
      <c r="D15512" s="240" t="n">
        <v>15512</v>
      </c>
    </row>
    <row r="15513" customFormat="false" ht="15.75" hidden="false" customHeight="false" outlineLevel="0" collapsed="false">
      <c r="D15513" s="240" t="n">
        <v>15513</v>
      </c>
    </row>
    <row r="15514" customFormat="false" ht="15.75" hidden="false" customHeight="false" outlineLevel="0" collapsed="false">
      <c r="D15514" s="240" t="n">
        <v>15514</v>
      </c>
    </row>
    <row r="15515" customFormat="false" ht="15.75" hidden="false" customHeight="false" outlineLevel="0" collapsed="false">
      <c r="D15515" s="240" t="n">
        <v>15515</v>
      </c>
    </row>
    <row r="15516" customFormat="false" ht="15.75" hidden="false" customHeight="false" outlineLevel="0" collapsed="false">
      <c r="D15516" s="240" t="n">
        <v>15516</v>
      </c>
    </row>
    <row r="15517" customFormat="false" ht="15.75" hidden="false" customHeight="false" outlineLevel="0" collapsed="false">
      <c r="D15517" s="240" t="n">
        <v>15517</v>
      </c>
    </row>
    <row r="15518" customFormat="false" ht="15.75" hidden="false" customHeight="false" outlineLevel="0" collapsed="false">
      <c r="D15518" s="240" t="n">
        <v>15518</v>
      </c>
    </row>
    <row r="15519" customFormat="false" ht="15.75" hidden="false" customHeight="false" outlineLevel="0" collapsed="false">
      <c r="D15519" s="240" t="n">
        <v>15519</v>
      </c>
    </row>
    <row r="15520" customFormat="false" ht="15.75" hidden="false" customHeight="false" outlineLevel="0" collapsed="false">
      <c r="D15520" s="240" t="n">
        <v>15520</v>
      </c>
    </row>
    <row r="15521" customFormat="false" ht="15.75" hidden="false" customHeight="false" outlineLevel="0" collapsed="false">
      <c r="D15521" s="240" t="n">
        <v>15521</v>
      </c>
    </row>
    <row r="15522" customFormat="false" ht="15.75" hidden="false" customHeight="false" outlineLevel="0" collapsed="false">
      <c r="D15522" s="240" t="n">
        <v>15522</v>
      </c>
    </row>
    <row r="15523" customFormat="false" ht="15.75" hidden="false" customHeight="false" outlineLevel="0" collapsed="false">
      <c r="D15523" s="240" t="n">
        <v>15523</v>
      </c>
    </row>
    <row r="15524" customFormat="false" ht="15.75" hidden="false" customHeight="false" outlineLevel="0" collapsed="false">
      <c r="D15524" s="240" t="n">
        <v>15524</v>
      </c>
    </row>
    <row r="15525" customFormat="false" ht="15.75" hidden="false" customHeight="false" outlineLevel="0" collapsed="false">
      <c r="D15525" s="240" t="n">
        <v>15525</v>
      </c>
    </row>
    <row r="15526" customFormat="false" ht="15.75" hidden="false" customHeight="false" outlineLevel="0" collapsed="false">
      <c r="D15526" s="240" t="n">
        <v>15526</v>
      </c>
    </row>
    <row r="15527" customFormat="false" ht="15.75" hidden="false" customHeight="false" outlineLevel="0" collapsed="false">
      <c r="D15527" s="240" t="n">
        <v>15527</v>
      </c>
    </row>
    <row r="15528" customFormat="false" ht="15.75" hidden="false" customHeight="false" outlineLevel="0" collapsed="false">
      <c r="D15528" s="240" t="n">
        <v>15528</v>
      </c>
    </row>
    <row r="15529" customFormat="false" ht="15.75" hidden="false" customHeight="false" outlineLevel="0" collapsed="false">
      <c r="D15529" s="240" t="n">
        <v>15529</v>
      </c>
    </row>
    <row r="15530" customFormat="false" ht="15.75" hidden="false" customHeight="false" outlineLevel="0" collapsed="false">
      <c r="D15530" s="240" t="n">
        <v>15530</v>
      </c>
    </row>
    <row r="15531" customFormat="false" ht="15.75" hidden="false" customHeight="false" outlineLevel="0" collapsed="false">
      <c r="D15531" s="240" t="n">
        <v>15531</v>
      </c>
    </row>
    <row r="15532" customFormat="false" ht="15.75" hidden="false" customHeight="false" outlineLevel="0" collapsed="false">
      <c r="D15532" s="240" t="n">
        <v>15532</v>
      </c>
    </row>
    <row r="15533" customFormat="false" ht="15.75" hidden="false" customHeight="false" outlineLevel="0" collapsed="false">
      <c r="D15533" s="240" t="n">
        <v>15533</v>
      </c>
    </row>
    <row r="15534" customFormat="false" ht="15.75" hidden="false" customHeight="false" outlineLevel="0" collapsed="false">
      <c r="D15534" s="240" t="n">
        <v>15534</v>
      </c>
    </row>
    <row r="15535" customFormat="false" ht="15.75" hidden="false" customHeight="false" outlineLevel="0" collapsed="false">
      <c r="D15535" s="240" t="n">
        <v>15535</v>
      </c>
    </row>
    <row r="15536" customFormat="false" ht="15.75" hidden="false" customHeight="false" outlineLevel="0" collapsed="false">
      <c r="D15536" s="240" t="n">
        <v>15536</v>
      </c>
    </row>
    <row r="15537" customFormat="false" ht="15.75" hidden="false" customHeight="false" outlineLevel="0" collapsed="false">
      <c r="D15537" s="240" t="n">
        <v>15537</v>
      </c>
    </row>
    <row r="15538" customFormat="false" ht="15.75" hidden="false" customHeight="false" outlineLevel="0" collapsed="false">
      <c r="D15538" s="240" t="n">
        <v>15538</v>
      </c>
    </row>
    <row r="15539" customFormat="false" ht="15.75" hidden="false" customHeight="false" outlineLevel="0" collapsed="false">
      <c r="D15539" s="240" t="n">
        <v>15539</v>
      </c>
    </row>
    <row r="15540" customFormat="false" ht="15.75" hidden="false" customHeight="false" outlineLevel="0" collapsed="false">
      <c r="D15540" s="240" t="n">
        <v>15540</v>
      </c>
    </row>
    <row r="15541" customFormat="false" ht="15.75" hidden="false" customHeight="false" outlineLevel="0" collapsed="false">
      <c r="D15541" s="240" t="n">
        <v>15541</v>
      </c>
    </row>
    <row r="15542" customFormat="false" ht="15.75" hidden="false" customHeight="false" outlineLevel="0" collapsed="false">
      <c r="D15542" s="240" t="n">
        <v>15542</v>
      </c>
    </row>
    <row r="15543" customFormat="false" ht="15.75" hidden="false" customHeight="false" outlineLevel="0" collapsed="false">
      <c r="D15543" s="240" t="n">
        <v>15543</v>
      </c>
    </row>
    <row r="15544" customFormat="false" ht="15.75" hidden="false" customHeight="false" outlineLevel="0" collapsed="false">
      <c r="D15544" s="240" t="n">
        <v>15544</v>
      </c>
    </row>
    <row r="15545" customFormat="false" ht="15.75" hidden="false" customHeight="false" outlineLevel="0" collapsed="false">
      <c r="D15545" s="240" t="n">
        <v>15545</v>
      </c>
    </row>
    <row r="15546" customFormat="false" ht="15.75" hidden="false" customHeight="false" outlineLevel="0" collapsed="false">
      <c r="D15546" s="240" t="n">
        <v>15546</v>
      </c>
    </row>
    <row r="15547" customFormat="false" ht="15.75" hidden="false" customHeight="false" outlineLevel="0" collapsed="false">
      <c r="D15547" s="240" t="n">
        <v>15547</v>
      </c>
    </row>
    <row r="15548" customFormat="false" ht="15.75" hidden="false" customHeight="false" outlineLevel="0" collapsed="false">
      <c r="D15548" s="240" t="n">
        <v>15548</v>
      </c>
    </row>
    <row r="15549" customFormat="false" ht="15.75" hidden="false" customHeight="false" outlineLevel="0" collapsed="false">
      <c r="D15549" s="240" t="n">
        <v>15549</v>
      </c>
    </row>
    <row r="15550" customFormat="false" ht="15.75" hidden="false" customHeight="false" outlineLevel="0" collapsed="false">
      <c r="D15550" s="240" t="n">
        <v>15550</v>
      </c>
    </row>
    <row r="15551" customFormat="false" ht="15.75" hidden="false" customHeight="false" outlineLevel="0" collapsed="false">
      <c r="D15551" s="240" t="n">
        <v>15551</v>
      </c>
    </row>
    <row r="15552" customFormat="false" ht="15.75" hidden="false" customHeight="false" outlineLevel="0" collapsed="false">
      <c r="D15552" s="240" t="n">
        <v>15552</v>
      </c>
    </row>
    <row r="15553" customFormat="false" ht="15.75" hidden="false" customHeight="false" outlineLevel="0" collapsed="false">
      <c r="D15553" s="240" t="n">
        <v>15553</v>
      </c>
    </row>
    <row r="15554" customFormat="false" ht="15.75" hidden="false" customHeight="false" outlineLevel="0" collapsed="false">
      <c r="D15554" s="240" t="n">
        <v>15554</v>
      </c>
    </row>
    <row r="15555" customFormat="false" ht="15.75" hidden="false" customHeight="false" outlineLevel="0" collapsed="false">
      <c r="D15555" s="240" t="n">
        <v>15555</v>
      </c>
    </row>
    <row r="15556" customFormat="false" ht="15.75" hidden="false" customHeight="false" outlineLevel="0" collapsed="false">
      <c r="D15556" s="240" t="n">
        <v>15556</v>
      </c>
    </row>
    <row r="15557" customFormat="false" ht="15.75" hidden="false" customHeight="false" outlineLevel="0" collapsed="false">
      <c r="D15557" s="240" t="n">
        <v>15557</v>
      </c>
    </row>
    <row r="15558" customFormat="false" ht="15.75" hidden="false" customHeight="false" outlineLevel="0" collapsed="false">
      <c r="D15558" s="240" t="n">
        <v>15558</v>
      </c>
    </row>
    <row r="15559" customFormat="false" ht="15.75" hidden="false" customHeight="false" outlineLevel="0" collapsed="false">
      <c r="D15559" s="240" t="n">
        <v>15559</v>
      </c>
    </row>
    <row r="15560" customFormat="false" ht="15.75" hidden="false" customHeight="false" outlineLevel="0" collapsed="false">
      <c r="D15560" s="240" t="n">
        <v>15560</v>
      </c>
    </row>
    <row r="15561" customFormat="false" ht="15.75" hidden="false" customHeight="false" outlineLevel="0" collapsed="false">
      <c r="D15561" s="240" t="n">
        <v>15561</v>
      </c>
    </row>
    <row r="15562" customFormat="false" ht="15.75" hidden="false" customHeight="false" outlineLevel="0" collapsed="false">
      <c r="D15562" s="240" t="n">
        <v>15562</v>
      </c>
    </row>
    <row r="15563" customFormat="false" ht="15.75" hidden="false" customHeight="false" outlineLevel="0" collapsed="false">
      <c r="D15563" s="240" t="n">
        <v>15563</v>
      </c>
    </row>
    <row r="15564" customFormat="false" ht="15.75" hidden="false" customHeight="false" outlineLevel="0" collapsed="false">
      <c r="D15564" s="240" t="n">
        <v>15564</v>
      </c>
    </row>
    <row r="15565" customFormat="false" ht="15.75" hidden="false" customHeight="false" outlineLevel="0" collapsed="false">
      <c r="D15565" s="240" t="n">
        <v>15565</v>
      </c>
    </row>
    <row r="15566" customFormat="false" ht="15.75" hidden="false" customHeight="false" outlineLevel="0" collapsed="false">
      <c r="D15566" s="240" t="n">
        <v>15566</v>
      </c>
    </row>
    <row r="15567" customFormat="false" ht="15.75" hidden="false" customHeight="false" outlineLevel="0" collapsed="false">
      <c r="D15567" s="240" t="n">
        <v>15567</v>
      </c>
    </row>
    <row r="15568" customFormat="false" ht="15.75" hidden="false" customHeight="false" outlineLevel="0" collapsed="false">
      <c r="D15568" s="240" t="n">
        <v>15568</v>
      </c>
    </row>
    <row r="15569" customFormat="false" ht="15.75" hidden="false" customHeight="false" outlineLevel="0" collapsed="false">
      <c r="D15569" s="240" t="n">
        <v>15569</v>
      </c>
    </row>
    <row r="15570" customFormat="false" ht="15.75" hidden="false" customHeight="false" outlineLevel="0" collapsed="false">
      <c r="D15570" s="240" t="n">
        <v>15570</v>
      </c>
    </row>
    <row r="15571" customFormat="false" ht="15.75" hidden="false" customHeight="false" outlineLevel="0" collapsed="false">
      <c r="D15571" s="240" t="n">
        <v>15571</v>
      </c>
    </row>
    <row r="15572" customFormat="false" ht="15.75" hidden="false" customHeight="false" outlineLevel="0" collapsed="false">
      <c r="D15572" s="240" t="n">
        <v>15572</v>
      </c>
    </row>
    <row r="15573" customFormat="false" ht="15.75" hidden="false" customHeight="false" outlineLevel="0" collapsed="false">
      <c r="D15573" s="240" t="n">
        <v>15573</v>
      </c>
    </row>
    <row r="15574" customFormat="false" ht="15.75" hidden="false" customHeight="false" outlineLevel="0" collapsed="false">
      <c r="D15574" s="240" t="n">
        <v>15574</v>
      </c>
    </row>
    <row r="15575" customFormat="false" ht="15.75" hidden="false" customHeight="false" outlineLevel="0" collapsed="false">
      <c r="D15575" s="240" t="n">
        <v>15575</v>
      </c>
    </row>
    <row r="15576" customFormat="false" ht="15.75" hidden="false" customHeight="false" outlineLevel="0" collapsed="false">
      <c r="D15576" s="240" t="n">
        <v>15576</v>
      </c>
    </row>
    <row r="15577" customFormat="false" ht="15.75" hidden="false" customHeight="false" outlineLevel="0" collapsed="false">
      <c r="D15577" s="240" t="n">
        <v>15577</v>
      </c>
    </row>
    <row r="15578" customFormat="false" ht="15.75" hidden="false" customHeight="false" outlineLevel="0" collapsed="false">
      <c r="D15578" s="240" t="n">
        <v>15578</v>
      </c>
    </row>
    <row r="15579" customFormat="false" ht="15.75" hidden="false" customHeight="false" outlineLevel="0" collapsed="false">
      <c r="D15579" s="240" t="n">
        <v>15579</v>
      </c>
    </row>
    <row r="15580" customFormat="false" ht="15.75" hidden="false" customHeight="false" outlineLevel="0" collapsed="false">
      <c r="D15580" s="240" t="n">
        <v>15580</v>
      </c>
    </row>
    <row r="15581" customFormat="false" ht="15.75" hidden="false" customHeight="false" outlineLevel="0" collapsed="false">
      <c r="D15581" s="240" t="n">
        <v>15581</v>
      </c>
    </row>
    <row r="15582" customFormat="false" ht="15.75" hidden="false" customHeight="false" outlineLevel="0" collapsed="false">
      <c r="D15582" s="240" t="n">
        <v>15582</v>
      </c>
    </row>
    <row r="15583" customFormat="false" ht="15.75" hidden="false" customHeight="false" outlineLevel="0" collapsed="false">
      <c r="D15583" s="240" t="n">
        <v>15583</v>
      </c>
    </row>
    <row r="15584" customFormat="false" ht="15.75" hidden="false" customHeight="false" outlineLevel="0" collapsed="false">
      <c r="D15584" s="240" t="n">
        <v>15584</v>
      </c>
    </row>
    <row r="15585" customFormat="false" ht="15.75" hidden="false" customHeight="false" outlineLevel="0" collapsed="false">
      <c r="D15585" s="240" t="n">
        <v>15585</v>
      </c>
    </row>
    <row r="15586" customFormat="false" ht="15.75" hidden="false" customHeight="false" outlineLevel="0" collapsed="false">
      <c r="D15586" s="240" t="n">
        <v>15586</v>
      </c>
    </row>
    <row r="15587" customFormat="false" ht="15.75" hidden="false" customHeight="false" outlineLevel="0" collapsed="false">
      <c r="D15587" s="240" t="n">
        <v>15587</v>
      </c>
    </row>
    <row r="15588" customFormat="false" ht="15.75" hidden="false" customHeight="false" outlineLevel="0" collapsed="false">
      <c r="D15588" s="240" t="n">
        <v>15588</v>
      </c>
    </row>
    <row r="15589" customFormat="false" ht="15.75" hidden="false" customHeight="false" outlineLevel="0" collapsed="false">
      <c r="D15589" s="240" t="n">
        <v>15589</v>
      </c>
    </row>
    <row r="15590" customFormat="false" ht="15.75" hidden="false" customHeight="false" outlineLevel="0" collapsed="false">
      <c r="D15590" s="240" t="n">
        <v>15590</v>
      </c>
    </row>
    <row r="15591" customFormat="false" ht="15.75" hidden="false" customHeight="false" outlineLevel="0" collapsed="false">
      <c r="D15591" s="240" t="n">
        <v>15591</v>
      </c>
    </row>
    <row r="15592" customFormat="false" ht="15.75" hidden="false" customHeight="false" outlineLevel="0" collapsed="false">
      <c r="D15592" s="240" t="n">
        <v>15592</v>
      </c>
    </row>
    <row r="15593" customFormat="false" ht="15.75" hidden="false" customHeight="false" outlineLevel="0" collapsed="false">
      <c r="D15593" s="240" t="n">
        <v>15593</v>
      </c>
    </row>
    <row r="15594" customFormat="false" ht="15.75" hidden="false" customHeight="false" outlineLevel="0" collapsed="false">
      <c r="D15594" s="240" t="n">
        <v>15594</v>
      </c>
    </row>
    <row r="15595" customFormat="false" ht="15.75" hidden="false" customHeight="false" outlineLevel="0" collapsed="false">
      <c r="D15595" s="240" t="n">
        <v>15595</v>
      </c>
    </row>
    <row r="15596" customFormat="false" ht="15.75" hidden="false" customHeight="false" outlineLevel="0" collapsed="false">
      <c r="D15596" s="240" t="n">
        <v>15596</v>
      </c>
    </row>
    <row r="15597" customFormat="false" ht="15.75" hidden="false" customHeight="false" outlineLevel="0" collapsed="false">
      <c r="D15597" s="240" t="n">
        <v>15597</v>
      </c>
    </row>
    <row r="15598" customFormat="false" ht="15.75" hidden="false" customHeight="false" outlineLevel="0" collapsed="false">
      <c r="D15598" s="240" t="n">
        <v>15598</v>
      </c>
    </row>
    <row r="15599" customFormat="false" ht="15.75" hidden="false" customHeight="false" outlineLevel="0" collapsed="false">
      <c r="D15599" s="240" t="n">
        <v>15599</v>
      </c>
    </row>
    <row r="15600" customFormat="false" ht="15.75" hidden="false" customHeight="false" outlineLevel="0" collapsed="false">
      <c r="D15600" s="240" t="n">
        <v>15600</v>
      </c>
    </row>
    <row r="15601" customFormat="false" ht="15.75" hidden="false" customHeight="false" outlineLevel="0" collapsed="false">
      <c r="D15601" s="240" t="n">
        <v>15601</v>
      </c>
    </row>
    <row r="15602" customFormat="false" ht="15.75" hidden="false" customHeight="false" outlineLevel="0" collapsed="false">
      <c r="D15602" s="240" t="n">
        <v>15602</v>
      </c>
    </row>
    <row r="15603" customFormat="false" ht="15.75" hidden="false" customHeight="false" outlineLevel="0" collapsed="false">
      <c r="D15603" s="240" t="n">
        <v>15603</v>
      </c>
    </row>
    <row r="15604" customFormat="false" ht="15.75" hidden="false" customHeight="false" outlineLevel="0" collapsed="false">
      <c r="D15604" s="240" t="n">
        <v>15604</v>
      </c>
    </row>
    <row r="15605" customFormat="false" ht="15.75" hidden="false" customHeight="false" outlineLevel="0" collapsed="false">
      <c r="D15605" s="240" t="n">
        <v>15605</v>
      </c>
    </row>
    <row r="15606" customFormat="false" ht="15.75" hidden="false" customHeight="false" outlineLevel="0" collapsed="false">
      <c r="D15606" s="240" t="n">
        <v>15606</v>
      </c>
    </row>
    <row r="15607" customFormat="false" ht="15.75" hidden="false" customHeight="false" outlineLevel="0" collapsed="false">
      <c r="D15607" s="240" t="n">
        <v>15607</v>
      </c>
    </row>
    <row r="15608" customFormat="false" ht="15.75" hidden="false" customHeight="false" outlineLevel="0" collapsed="false">
      <c r="D15608" s="240" t="n">
        <v>15608</v>
      </c>
    </row>
    <row r="15609" customFormat="false" ht="15.75" hidden="false" customHeight="false" outlineLevel="0" collapsed="false">
      <c r="D15609" s="240" t="n">
        <v>15609</v>
      </c>
    </row>
    <row r="15610" customFormat="false" ht="15.75" hidden="false" customHeight="false" outlineLevel="0" collapsed="false">
      <c r="D15610" s="240" t="n">
        <v>15610</v>
      </c>
    </row>
    <row r="15611" customFormat="false" ht="15.75" hidden="false" customHeight="false" outlineLevel="0" collapsed="false">
      <c r="D15611" s="240" t="n">
        <v>15611</v>
      </c>
    </row>
    <row r="15612" customFormat="false" ht="15.75" hidden="false" customHeight="false" outlineLevel="0" collapsed="false">
      <c r="D15612" s="240" t="n">
        <v>15612</v>
      </c>
    </row>
    <row r="15613" customFormat="false" ht="15.75" hidden="false" customHeight="false" outlineLevel="0" collapsed="false">
      <c r="D15613" s="240" t="n">
        <v>15613</v>
      </c>
    </row>
    <row r="15614" customFormat="false" ht="15.75" hidden="false" customHeight="false" outlineLevel="0" collapsed="false">
      <c r="D15614" s="240" t="n">
        <v>15614</v>
      </c>
    </row>
    <row r="15615" customFormat="false" ht="15.75" hidden="false" customHeight="false" outlineLevel="0" collapsed="false">
      <c r="D15615" s="240" t="n">
        <v>15615</v>
      </c>
    </row>
    <row r="15616" customFormat="false" ht="15.75" hidden="false" customHeight="false" outlineLevel="0" collapsed="false">
      <c r="D15616" s="240" t="n">
        <v>15616</v>
      </c>
    </row>
    <row r="15617" customFormat="false" ht="15.75" hidden="false" customHeight="false" outlineLevel="0" collapsed="false">
      <c r="D15617" s="240" t="n">
        <v>15617</v>
      </c>
    </row>
    <row r="15618" customFormat="false" ht="15.75" hidden="false" customHeight="false" outlineLevel="0" collapsed="false">
      <c r="D15618" s="240" t="n">
        <v>15618</v>
      </c>
    </row>
    <row r="15619" customFormat="false" ht="15.75" hidden="false" customHeight="false" outlineLevel="0" collapsed="false">
      <c r="D15619" s="240" t="n">
        <v>15619</v>
      </c>
    </row>
    <row r="15620" customFormat="false" ht="15.75" hidden="false" customHeight="false" outlineLevel="0" collapsed="false">
      <c r="D15620" s="240" t="n">
        <v>15620</v>
      </c>
    </row>
    <row r="15621" customFormat="false" ht="15.75" hidden="false" customHeight="false" outlineLevel="0" collapsed="false">
      <c r="D15621" s="240" t="n">
        <v>15621</v>
      </c>
    </row>
    <row r="15622" customFormat="false" ht="15.75" hidden="false" customHeight="false" outlineLevel="0" collapsed="false">
      <c r="D15622" s="240" t="n">
        <v>15622</v>
      </c>
    </row>
    <row r="15623" customFormat="false" ht="15.75" hidden="false" customHeight="false" outlineLevel="0" collapsed="false">
      <c r="D15623" s="240" t="n">
        <v>15623</v>
      </c>
    </row>
    <row r="15624" customFormat="false" ht="15.75" hidden="false" customHeight="false" outlineLevel="0" collapsed="false">
      <c r="D15624" s="240" t="n">
        <v>15624</v>
      </c>
    </row>
    <row r="15625" customFormat="false" ht="15.75" hidden="false" customHeight="false" outlineLevel="0" collapsed="false">
      <c r="D15625" s="240" t="n">
        <v>15625</v>
      </c>
    </row>
    <row r="15626" customFormat="false" ht="15.75" hidden="false" customHeight="false" outlineLevel="0" collapsed="false">
      <c r="D15626" s="240" t="n">
        <v>15626</v>
      </c>
    </row>
    <row r="15627" customFormat="false" ht="15.75" hidden="false" customHeight="false" outlineLevel="0" collapsed="false">
      <c r="D15627" s="240" t="n">
        <v>15627</v>
      </c>
    </row>
    <row r="15628" customFormat="false" ht="15.75" hidden="false" customHeight="false" outlineLevel="0" collapsed="false">
      <c r="D15628" s="240" t="n">
        <v>15628</v>
      </c>
    </row>
    <row r="15629" customFormat="false" ht="15.75" hidden="false" customHeight="false" outlineLevel="0" collapsed="false">
      <c r="D15629" s="240" t="n">
        <v>15629</v>
      </c>
    </row>
    <row r="15630" customFormat="false" ht="15.75" hidden="false" customHeight="false" outlineLevel="0" collapsed="false">
      <c r="D15630" s="240" t="n">
        <v>15630</v>
      </c>
    </row>
    <row r="15631" customFormat="false" ht="15.75" hidden="false" customHeight="false" outlineLevel="0" collapsed="false">
      <c r="D15631" s="240" t="n">
        <v>15631</v>
      </c>
    </row>
    <row r="15632" customFormat="false" ht="15.75" hidden="false" customHeight="false" outlineLevel="0" collapsed="false">
      <c r="D15632" s="240" t="n">
        <v>15632</v>
      </c>
    </row>
    <row r="15633" customFormat="false" ht="15.75" hidden="false" customHeight="false" outlineLevel="0" collapsed="false">
      <c r="D15633" s="240" t="n">
        <v>15633</v>
      </c>
    </row>
    <row r="15634" customFormat="false" ht="15.75" hidden="false" customHeight="false" outlineLevel="0" collapsed="false">
      <c r="D15634" s="240" t="n">
        <v>15634</v>
      </c>
    </row>
    <row r="15635" customFormat="false" ht="15.75" hidden="false" customHeight="false" outlineLevel="0" collapsed="false">
      <c r="D15635" s="240" t="n">
        <v>15635</v>
      </c>
    </row>
    <row r="15636" customFormat="false" ht="15.75" hidden="false" customHeight="false" outlineLevel="0" collapsed="false">
      <c r="D15636" s="240" t="n">
        <v>15636</v>
      </c>
    </row>
    <row r="15637" customFormat="false" ht="15.75" hidden="false" customHeight="false" outlineLevel="0" collapsed="false">
      <c r="D15637" s="240" t="n">
        <v>15637</v>
      </c>
    </row>
    <row r="15638" customFormat="false" ht="15.75" hidden="false" customHeight="false" outlineLevel="0" collapsed="false">
      <c r="D15638" s="240" t="n">
        <v>15638</v>
      </c>
    </row>
    <row r="15639" customFormat="false" ht="15.75" hidden="false" customHeight="false" outlineLevel="0" collapsed="false">
      <c r="D15639" s="240" t="n">
        <v>15639</v>
      </c>
    </row>
    <row r="15640" customFormat="false" ht="15.75" hidden="false" customHeight="false" outlineLevel="0" collapsed="false">
      <c r="D15640" s="240" t="n">
        <v>15640</v>
      </c>
    </row>
    <row r="15641" customFormat="false" ht="15.75" hidden="false" customHeight="false" outlineLevel="0" collapsed="false">
      <c r="D15641" s="240" t="n">
        <v>15641</v>
      </c>
    </row>
    <row r="15642" customFormat="false" ht="15.75" hidden="false" customHeight="false" outlineLevel="0" collapsed="false">
      <c r="D15642" s="240" t="n">
        <v>15642</v>
      </c>
    </row>
    <row r="15643" customFormat="false" ht="15.75" hidden="false" customHeight="false" outlineLevel="0" collapsed="false">
      <c r="D15643" s="240" t="n">
        <v>15643</v>
      </c>
    </row>
    <row r="15644" customFormat="false" ht="15.75" hidden="false" customHeight="false" outlineLevel="0" collapsed="false">
      <c r="D15644" s="240" t="n">
        <v>15644</v>
      </c>
    </row>
    <row r="15645" customFormat="false" ht="15.75" hidden="false" customHeight="false" outlineLevel="0" collapsed="false">
      <c r="D15645" s="240" t="n">
        <v>15645</v>
      </c>
    </row>
    <row r="15646" customFormat="false" ht="15.75" hidden="false" customHeight="false" outlineLevel="0" collapsed="false">
      <c r="D15646" s="240" t="n">
        <v>15646</v>
      </c>
    </row>
    <row r="15647" customFormat="false" ht="15.75" hidden="false" customHeight="false" outlineLevel="0" collapsed="false">
      <c r="D15647" s="240" t="n">
        <v>15647</v>
      </c>
    </row>
    <row r="15648" customFormat="false" ht="15.75" hidden="false" customHeight="false" outlineLevel="0" collapsed="false">
      <c r="D15648" s="240" t="n">
        <v>15648</v>
      </c>
    </row>
    <row r="15649" customFormat="false" ht="15.75" hidden="false" customHeight="false" outlineLevel="0" collapsed="false">
      <c r="D15649" s="240" t="n">
        <v>15649</v>
      </c>
    </row>
    <row r="15650" customFormat="false" ht="15.75" hidden="false" customHeight="false" outlineLevel="0" collapsed="false">
      <c r="D15650" s="240" t="n">
        <v>15650</v>
      </c>
    </row>
    <row r="15651" customFormat="false" ht="15.75" hidden="false" customHeight="false" outlineLevel="0" collapsed="false">
      <c r="D15651" s="240" t="n">
        <v>15651</v>
      </c>
    </row>
    <row r="15652" customFormat="false" ht="15.75" hidden="false" customHeight="false" outlineLevel="0" collapsed="false">
      <c r="D15652" s="240" t="n">
        <v>15652</v>
      </c>
    </row>
    <row r="15653" customFormat="false" ht="15.75" hidden="false" customHeight="false" outlineLevel="0" collapsed="false">
      <c r="D15653" s="240" t="n">
        <v>15653</v>
      </c>
    </row>
    <row r="15654" customFormat="false" ht="15.75" hidden="false" customHeight="false" outlineLevel="0" collapsed="false">
      <c r="D15654" s="240" t="n">
        <v>15654</v>
      </c>
    </row>
    <row r="15655" customFormat="false" ht="15.75" hidden="false" customHeight="false" outlineLevel="0" collapsed="false">
      <c r="D15655" s="240" t="n">
        <v>15655</v>
      </c>
    </row>
    <row r="15656" customFormat="false" ht="15.75" hidden="false" customHeight="false" outlineLevel="0" collapsed="false">
      <c r="D15656" s="240" t="n">
        <v>15656</v>
      </c>
    </row>
    <row r="15657" customFormat="false" ht="15.75" hidden="false" customHeight="false" outlineLevel="0" collapsed="false">
      <c r="D15657" s="240" t="n">
        <v>15657</v>
      </c>
    </row>
    <row r="15658" customFormat="false" ht="15.75" hidden="false" customHeight="false" outlineLevel="0" collapsed="false">
      <c r="D15658" s="240" t="n">
        <v>15658</v>
      </c>
    </row>
    <row r="15659" customFormat="false" ht="15.75" hidden="false" customHeight="false" outlineLevel="0" collapsed="false">
      <c r="D15659" s="240" t="n">
        <v>15659</v>
      </c>
    </row>
    <row r="15660" customFormat="false" ht="15.75" hidden="false" customHeight="false" outlineLevel="0" collapsed="false">
      <c r="D15660" s="240" t="n">
        <v>15660</v>
      </c>
    </row>
    <row r="15661" customFormat="false" ht="15.75" hidden="false" customHeight="false" outlineLevel="0" collapsed="false">
      <c r="D15661" s="240" t="n">
        <v>15661</v>
      </c>
    </row>
    <row r="15662" customFormat="false" ht="15.75" hidden="false" customHeight="false" outlineLevel="0" collapsed="false">
      <c r="D15662" s="240" t="n">
        <v>15662</v>
      </c>
    </row>
    <row r="15663" customFormat="false" ht="15.75" hidden="false" customHeight="false" outlineLevel="0" collapsed="false">
      <c r="D15663" s="240" t="n">
        <v>15663</v>
      </c>
    </row>
    <row r="15664" customFormat="false" ht="15.75" hidden="false" customHeight="false" outlineLevel="0" collapsed="false">
      <c r="D15664" s="240" t="n">
        <v>15664</v>
      </c>
    </row>
    <row r="15665" customFormat="false" ht="15.75" hidden="false" customHeight="false" outlineLevel="0" collapsed="false">
      <c r="D15665" s="240" t="n">
        <v>15665</v>
      </c>
    </row>
    <row r="15666" customFormat="false" ht="15.75" hidden="false" customHeight="false" outlineLevel="0" collapsed="false">
      <c r="D15666" s="240" t="n">
        <v>15666</v>
      </c>
    </row>
    <row r="15667" customFormat="false" ht="15.75" hidden="false" customHeight="false" outlineLevel="0" collapsed="false">
      <c r="D15667" s="240" t="n">
        <v>15667</v>
      </c>
    </row>
    <row r="15668" customFormat="false" ht="15.75" hidden="false" customHeight="false" outlineLevel="0" collapsed="false">
      <c r="D15668" s="240" t="n">
        <v>15668</v>
      </c>
    </row>
    <row r="15669" customFormat="false" ht="15.75" hidden="false" customHeight="false" outlineLevel="0" collapsed="false">
      <c r="D15669" s="240" t="n">
        <v>15669</v>
      </c>
    </row>
    <row r="15670" customFormat="false" ht="15.75" hidden="false" customHeight="false" outlineLevel="0" collapsed="false">
      <c r="D15670" s="240" t="n">
        <v>15670</v>
      </c>
    </row>
    <row r="15671" customFormat="false" ht="15.75" hidden="false" customHeight="false" outlineLevel="0" collapsed="false">
      <c r="D15671" s="240" t="n">
        <v>15671</v>
      </c>
    </row>
    <row r="15672" customFormat="false" ht="15.75" hidden="false" customHeight="false" outlineLevel="0" collapsed="false">
      <c r="D15672" s="240" t="n">
        <v>15672</v>
      </c>
    </row>
    <row r="15673" customFormat="false" ht="15.75" hidden="false" customHeight="false" outlineLevel="0" collapsed="false">
      <c r="D15673" s="240" t="n">
        <v>15673</v>
      </c>
    </row>
    <row r="15674" customFormat="false" ht="15.75" hidden="false" customHeight="false" outlineLevel="0" collapsed="false">
      <c r="D15674" s="240" t="n">
        <v>15674</v>
      </c>
    </row>
    <row r="15675" customFormat="false" ht="15.75" hidden="false" customHeight="false" outlineLevel="0" collapsed="false">
      <c r="D15675" s="240" t="n">
        <v>15675</v>
      </c>
    </row>
    <row r="15676" customFormat="false" ht="15.75" hidden="false" customHeight="false" outlineLevel="0" collapsed="false">
      <c r="D15676" s="240" t="n">
        <v>15676</v>
      </c>
    </row>
    <row r="15677" customFormat="false" ht="15.75" hidden="false" customHeight="false" outlineLevel="0" collapsed="false">
      <c r="D15677" s="240" t="n">
        <v>15677</v>
      </c>
    </row>
    <row r="15678" customFormat="false" ht="15.75" hidden="false" customHeight="false" outlineLevel="0" collapsed="false">
      <c r="D15678" s="240" t="n">
        <v>15678</v>
      </c>
    </row>
    <row r="15679" customFormat="false" ht="15.75" hidden="false" customHeight="false" outlineLevel="0" collapsed="false">
      <c r="D15679" s="240" t="n">
        <v>15679</v>
      </c>
    </row>
    <row r="15680" customFormat="false" ht="15.75" hidden="false" customHeight="false" outlineLevel="0" collapsed="false">
      <c r="D15680" s="240" t="n">
        <v>15680</v>
      </c>
    </row>
    <row r="15681" customFormat="false" ht="15.75" hidden="false" customHeight="false" outlineLevel="0" collapsed="false">
      <c r="D15681" s="240" t="n">
        <v>15681</v>
      </c>
    </row>
    <row r="15682" customFormat="false" ht="15.75" hidden="false" customHeight="false" outlineLevel="0" collapsed="false">
      <c r="D15682" s="240" t="n">
        <v>15682</v>
      </c>
    </row>
    <row r="15683" customFormat="false" ht="15.75" hidden="false" customHeight="false" outlineLevel="0" collapsed="false">
      <c r="D15683" s="240" t="n">
        <v>15683</v>
      </c>
    </row>
    <row r="15684" customFormat="false" ht="15.75" hidden="false" customHeight="false" outlineLevel="0" collapsed="false">
      <c r="D15684" s="240" t="n">
        <v>15684</v>
      </c>
    </row>
    <row r="15685" customFormat="false" ht="15.75" hidden="false" customHeight="false" outlineLevel="0" collapsed="false">
      <c r="D15685" s="240" t="n">
        <v>15685</v>
      </c>
    </row>
    <row r="15686" customFormat="false" ht="15.75" hidden="false" customHeight="false" outlineLevel="0" collapsed="false">
      <c r="D15686" s="240" t="n">
        <v>15686</v>
      </c>
    </row>
    <row r="15687" customFormat="false" ht="15.75" hidden="false" customHeight="false" outlineLevel="0" collapsed="false">
      <c r="D15687" s="240" t="n">
        <v>15687</v>
      </c>
    </row>
    <row r="15688" customFormat="false" ht="15.75" hidden="false" customHeight="false" outlineLevel="0" collapsed="false">
      <c r="D15688" s="240" t="n">
        <v>15688</v>
      </c>
    </row>
    <row r="15689" customFormat="false" ht="15.75" hidden="false" customHeight="false" outlineLevel="0" collapsed="false">
      <c r="D15689" s="240" t="n">
        <v>15689</v>
      </c>
    </row>
    <row r="15690" customFormat="false" ht="15.75" hidden="false" customHeight="false" outlineLevel="0" collapsed="false">
      <c r="D15690" s="240" t="n">
        <v>15690</v>
      </c>
    </row>
    <row r="15691" customFormat="false" ht="15.75" hidden="false" customHeight="false" outlineLevel="0" collapsed="false">
      <c r="D15691" s="240" t="n">
        <v>15691</v>
      </c>
    </row>
    <row r="15692" customFormat="false" ht="15.75" hidden="false" customHeight="false" outlineLevel="0" collapsed="false">
      <c r="D15692" s="240" t="n">
        <v>15692</v>
      </c>
    </row>
    <row r="15693" customFormat="false" ht="15.75" hidden="false" customHeight="false" outlineLevel="0" collapsed="false">
      <c r="D15693" s="240" t="n">
        <v>15693</v>
      </c>
    </row>
    <row r="15694" customFormat="false" ht="15.75" hidden="false" customHeight="false" outlineLevel="0" collapsed="false">
      <c r="D15694" s="240" t="n">
        <v>15694</v>
      </c>
    </row>
    <row r="15695" customFormat="false" ht="15.75" hidden="false" customHeight="false" outlineLevel="0" collapsed="false">
      <c r="D15695" s="240" t="n">
        <v>15695</v>
      </c>
    </row>
    <row r="15696" customFormat="false" ht="15.75" hidden="false" customHeight="false" outlineLevel="0" collapsed="false">
      <c r="D15696" s="240" t="n">
        <v>15696</v>
      </c>
    </row>
    <row r="15697" customFormat="false" ht="15.75" hidden="false" customHeight="false" outlineLevel="0" collapsed="false">
      <c r="D15697" s="240" t="n">
        <v>15697</v>
      </c>
    </row>
    <row r="15698" customFormat="false" ht="15.75" hidden="false" customHeight="false" outlineLevel="0" collapsed="false">
      <c r="D15698" s="240" t="n">
        <v>15698</v>
      </c>
    </row>
    <row r="15699" customFormat="false" ht="15.75" hidden="false" customHeight="false" outlineLevel="0" collapsed="false">
      <c r="D15699" s="240" t="n">
        <v>15699</v>
      </c>
    </row>
    <row r="15700" customFormat="false" ht="15.75" hidden="false" customHeight="false" outlineLevel="0" collapsed="false">
      <c r="D15700" s="240" t="n">
        <v>15700</v>
      </c>
    </row>
    <row r="15701" customFormat="false" ht="15.75" hidden="false" customHeight="false" outlineLevel="0" collapsed="false">
      <c r="D15701" s="240" t="n">
        <v>15701</v>
      </c>
    </row>
    <row r="15702" customFormat="false" ht="15.75" hidden="false" customHeight="false" outlineLevel="0" collapsed="false">
      <c r="D15702" s="240" t="n">
        <v>15702</v>
      </c>
    </row>
    <row r="15703" customFormat="false" ht="15.75" hidden="false" customHeight="false" outlineLevel="0" collapsed="false">
      <c r="D15703" s="240" t="n">
        <v>15703</v>
      </c>
    </row>
    <row r="15704" customFormat="false" ht="15.75" hidden="false" customHeight="false" outlineLevel="0" collapsed="false">
      <c r="D15704" s="240" t="n">
        <v>15704</v>
      </c>
    </row>
    <row r="15705" customFormat="false" ht="15.75" hidden="false" customHeight="false" outlineLevel="0" collapsed="false">
      <c r="D15705" s="240" t="n">
        <v>15705</v>
      </c>
    </row>
    <row r="15706" customFormat="false" ht="15.75" hidden="false" customHeight="false" outlineLevel="0" collapsed="false">
      <c r="D15706" s="240" t="n">
        <v>15706</v>
      </c>
    </row>
    <row r="15707" customFormat="false" ht="15.75" hidden="false" customHeight="false" outlineLevel="0" collapsed="false">
      <c r="D15707" s="240" t="n">
        <v>15707</v>
      </c>
    </row>
    <row r="15708" customFormat="false" ht="15.75" hidden="false" customHeight="false" outlineLevel="0" collapsed="false">
      <c r="D15708" s="240" t="n">
        <v>15708</v>
      </c>
    </row>
    <row r="15709" customFormat="false" ht="15.75" hidden="false" customHeight="false" outlineLevel="0" collapsed="false">
      <c r="D15709" s="240" t="n">
        <v>15709</v>
      </c>
    </row>
    <row r="15710" customFormat="false" ht="15.75" hidden="false" customHeight="false" outlineLevel="0" collapsed="false">
      <c r="D15710" s="240" t="n">
        <v>15710</v>
      </c>
    </row>
    <row r="15711" customFormat="false" ht="15.75" hidden="false" customHeight="false" outlineLevel="0" collapsed="false">
      <c r="D15711" s="240" t="n">
        <v>15711</v>
      </c>
    </row>
    <row r="15712" customFormat="false" ht="15.75" hidden="false" customHeight="false" outlineLevel="0" collapsed="false">
      <c r="D15712" s="240" t="n">
        <v>15712</v>
      </c>
    </row>
    <row r="15713" customFormat="false" ht="15.75" hidden="false" customHeight="false" outlineLevel="0" collapsed="false">
      <c r="D15713" s="240" t="n">
        <v>15713</v>
      </c>
    </row>
    <row r="15714" customFormat="false" ht="15.75" hidden="false" customHeight="false" outlineLevel="0" collapsed="false">
      <c r="D15714" s="240" t="n">
        <v>15714</v>
      </c>
    </row>
    <row r="15715" customFormat="false" ht="15.75" hidden="false" customHeight="false" outlineLevel="0" collapsed="false">
      <c r="D15715" s="240" t="n">
        <v>15715</v>
      </c>
    </row>
    <row r="15716" customFormat="false" ht="15.75" hidden="false" customHeight="false" outlineLevel="0" collapsed="false">
      <c r="D15716" s="240" t="n">
        <v>15716</v>
      </c>
    </row>
    <row r="15717" customFormat="false" ht="15.75" hidden="false" customHeight="false" outlineLevel="0" collapsed="false">
      <c r="D15717" s="240" t="n">
        <v>15717</v>
      </c>
    </row>
    <row r="15718" customFormat="false" ht="15.75" hidden="false" customHeight="false" outlineLevel="0" collapsed="false">
      <c r="D15718" s="240" t="n">
        <v>15718</v>
      </c>
    </row>
    <row r="15719" customFormat="false" ht="15.75" hidden="false" customHeight="false" outlineLevel="0" collapsed="false">
      <c r="D15719" s="240" t="n">
        <v>15719</v>
      </c>
    </row>
    <row r="15720" customFormat="false" ht="15.75" hidden="false" customHeight="false" outlineLevel="0" collapsed="false">
      <c r="D15720" s="240" t="n">
        <v>15720</v>
      </c>
    </row>
    <row r="15721" customFormat="false" ht="15.75" hidden="false" customHeight="false" outlineLevel="0" collapsed="false">
      <c r="D15721" s="240" t="n">
        <v>15721</v>
      </c>
    </row>
    <row r="15722" customFormat="false" ht="15.75" hidden="false" customHeight="false" outlineLevel="0" collapsed="false">
      <c r="D15722" s="240" t="n">
        <v>15722</v>
      </c>
    </row>
    <row r="15723" customFormat="false" ht="15.75" hidden="false" customHeight="false" outlineLevel="0" collapsed="false">
      <c r="D15723" s="240" t="n">
        <v>15723</v>
      </c>
    </row>
    <row r="15724" customFormat="false" ht="15.75" hidden="false" customHeight="false" outlineLevel="0" collapsed="false">
      <c r="D15724" s="240" t="n">
        <v>15724</v>
      </c>
    </row>
    <row r="15725" customFormat="false" ht="15.75" hidden="false" customHeight="false" outlineLevel="0" collapsed="false">
      <c r="D15725" s="240" t="n">
        <v>15725</v>
      </c>
    </row>
    <row r="15726" customFormat="false" ht="15.75" hidden="false" customHeight="false" outlineLevel="0" collapsed="false">
      <c r="D15726" s="240" t="n">
        <v>15726</v>
      </c>
    </row>
    <row r="15727" customFormat="false" ht="15.75" hidden="false" customHeight="false" outlineLevel="0" collapsed="false">
      <c r="D15727" s="240" t="n">
        <v>15727</v>
      </c>
    </row>
    <row r="15728" customFormat="false" ht="15.75" hidden="false" customHeight="false" outlineLevel="0" collapsed="false">
      <c r="D15728" s="240" t="n">
        <v>15728</v>
      </c>
    </row>
    <row r="15729" customFormat="false" ht="15.75" hidden="false" customHeight="false" outlineLevel="0" collapsed="false">
      <c r="D15729" s="240" t="n">
        <v>15729</v>
      </c>
    </row>
    <row r="15730" customFormat="false" ht="15.75" hidden="false" customHeight="false" outlineLevel="0" collapsed="false">
      <c r="D15730" s="240" t="n">
        <v>15730</v>
      </c>
    </row>
    <row r="15731" customFormat="false" ht="15.75" hidden="false" customHeight="false" outlineLevel="0" collapsed="false">
      <c r="D15731" s="240" t="n">
        <v>15731</v>
      </c>
    </row>
    <row r="15732" customFormat="false" ht="15.75" hidden="false" customHeight="false" outlineLevel="0" collapsed="false">
      <c r="D15732" s="240" t="n">
        <v>15732</v>
      </c>
    </row>
    <row r="15733" customFormat="false" ht="15.75" hidden="false" customHeight="false" outlineLevel="0" collapsed="false">
      <c r="D15733" s="240" t="n">
        <v>15733</v>
      </c>
    </row>
    <row r="15734" customFormat="false" ht="15.75" hidden="false" customHeight="false" outlineLevel="0" collapsed="false">
      <c r="D15734" s="240" t="n">
        <v>15734</v>
      </c>
    </row>
    <row r="15735" customFormat="false" ht="15.75" hidden="false" customHeight="false" outlineLevel="0" collapsed="false">
      <c r="D15735" s="240" t="n">
        <v>15735</v>
      </c>
    </row>
    <row r="15736" customFormat="false" ht="15.75" hidden="false" customHeight="false" outlineLevel="0" collapsed="false">
      <c r="D15736" s="240" t="n">
        <v>15736</v>
      </c>
    </row>
    <row r="15737" customFormat="false" ht="15.75" hidden="false" customHeight="false" outlineLevel="0" collapsed="false">
      <c r="D15737" s="240" t="n">
        <v>15737</v>
      </c>
    </row>
    <row r="15738" customFormat="false" ht="15.75" hidden="false" customHeight="false" outlineLevel="0" collapsed="false">
      <c r="D15738" s="240" t="n">
        <v>15738</v>
      </c>
    </row>
    <row r="15739" customFormat="false" ht="15.75" hidden="false" customHeight="false" outlineLevel="0" collapsed="false">
      <c r="D15739" s="240" t="n">
        <v>15739</v>
      </c>
    </row>
    <row r="15740" customFormat="false" ht="15.75" hidden="false" customHeight="false" outlineLevel="0" collapsed="false">
      <c r="D15740" s="240" t="n">
        <v>15740</v>
      </c>
    </row>
    <row r="15741" customFormat="false" ht="15.75" hidden="false" customHeight="false" outlineLevel="0" collapsed="false">
      <c r="D15741" s="240" t="n">
        <v>15741</v>
      </c>
    </row>
    <row r="15742" customFormat="false" ht="15.75" hidden="false" customHeight="false" outlineLevel="0" collapsed="false">
      <c r="D15742" s="240" t="n">
        <v>15742</v>
      </c>
    </row>
    <row r="15743" customFormat="false" ht="15.75" hidden="false" customHeight="false" outlineLevel="0" collapsed="false">
      <c r="D15743" s="240" t="n">
        <v>15743</v>
      </c>
    </row>
    <row r="15744" customFormat="false" ht="15.75" hidden="false" customHeight="false" outlineLevel="0" collapsed="false">
      <c r="D15744" s="240" t="n">
        <v>15744</v>
      </c>
    </row>
    <row r="15745" customFormat="false" ht="15.75" hidden="false" customHeight="false" outlineLevel="0" collapsed="false">
      <c r="D15745" s="240" t="n">
        <v>15745</v>
      </c>
    </row>
    <row r="15746" customFormat="false" ht="15.75" hidden="false" customHeight="false" outlineLevel="0" collapsed="false">
      <c r="D15746" s="240" t="n">
        <v>15746</v>
      </c>
    </row>
    <row r="15747" customFormat="false" ht="15.75" hidden="false" customHeight="false" outlineLevel="0" collapsed="false">
      <c r="D15747" s="240" t="n">
        <v>15747</v>
      </c>
    </row>
    <row r="15748" customFormat="false" ht="15.75" hidden="false" customHeight="false" outlineLevel="0" collapsed="false">
      <c r="D15748" s="240" t="n">
        <v>15748</v>
      </c>
    </row>
    <row r="15749" customFormat="false" ht="15.75" hidden="false" customHeight="false" outlineLevel="0" collapsed="false">
      <c r="D15749" s="240" t="n">
        <v>15749</v>
      </c>
    </row>
    <row r="15750" customFormat="false" ht="15.75" hidden="false" customHeight="false" outlineLevel="0" collapsed="false">
      <c r="D15750" s="240" t="n">
        <v>15750</v>
      </c>
    </row>
    <row r="15751" customFormat="false" ht="15.75" hidden="false" customHeight="false" outlineLevel="0" collapsed="false">
      <c r="D15751" s="240" t="n">
        <v>15751</v>
      </c>
    </row>
    <row r="15752" customFormat="false" ht="15.75" hidden="false" customHeight="false" outlineLevel="0" collapsed="false">
      <c r="D15752" s="240" t="n">
        <v>15752</v>
      </c>
    </row>
    <row r="15753" customFormat="false" ht="15.75" hidden="false" customHeight="false" outlineLevel="0" collapsed="false">
      <c r="D15753" s="240" t="n">
        <v>15753</v>
      </c>
    </row>
    <row r="15754" customFormat="false" ht="15.75" hidden="false" customHeight="false" outlineLevel="0" collapsed="false">
      <c r="D15754" s="240" t="n">
        <v>15754</v>
      </c>
    </row>
    <row r="15755" customFormat="false" ht="15.75" hidden="false" customHeight="false" outlineLevel="0" collapsed="false">
      <c r="D15755" s="240" t="n">
        <v>15755</v>
      </c>
    </row>
    <row r="15756" customFormat="false" ht="15.75" hidden="false" customHeight="false" outlineLevel="0" collapsed="false">
      <c r="D15756" s="240" t="n">
        <v>15756</v>
      </c>
    </row>
    <row r="15757" customFormat="false" ht="15.75" hidden="false" customHeight="false" outlineLevel="0" collapsed="false">
      <c r="D15757" s="240" t="n">
        <v>15757</v>
      </c>
    </row>
    <row r="15758" customFormat="false" ht="15.75" hidden="false" customHeight="false" outlineLevel="0" collapsed="false">
      <c r="D15758" s="240" t="n">
        <v>15758</v>
      </c>
    </row>
    <row r="15759" customFormat="false" ht="15.75" hidden="false" customHeight="false" outlineLevel="0" collapsed="false">
      <c r="D15759" s="240" t="n">
        <v>15759</v>
      </c>
    </row>
    <row r="15760" customFormat="false" ht="15.75" hidden="false" customHeight="false" outlineLevel="0" collapsed="false">
      <c r="D15760" s="240" t="n">
        <v>15760</v>
      </c>
    </row>
    <row r="15761" customFormat="false" ht="15.75" hidden="false" customHeight="false" outlineLevel="0" collapsed="false">
      <c r="D15761" s="240" t="n">
        <v>15761</v>
      </c>
    </row>
    <row r="15762" customFormat="false" ht="15.75" hidden="false" customHeight="false" outlineLevel="0" collapsed="false">
      <c r="D15762" s="240" t="n">
        <v>15762</v>
      </c>
    </row>
    <row r="15763" customFormat="false" ht="15.75" hidden="false" customHeight="false" outlineLevel="0" collapsed="false">
      <c r="D15763" s="240" t="n">
        <v>15763</v>
      </c>
    </row>
    <row r="15764" customFormat="false" ht="15.75" hidden="false" customHeight="false" outlineLevel="0" collapsed="false">
      <c r="D15764" s="240" t="n">
        <v>15764</v>
      </c>
    </row>
    <row r="15765" customFormat="false" ht="15.75" hidden="false" customHeight="false" outlineLevel="0" collapsed="false">
      <c r="D15765" s="240" t="n">
        <v>15765</v>
      </c>
    </row>
    <row r="15766" customFormat="false" ht="15.75" hidden="false" customHeight="false" outlineLevel="0" collapsed="false">
      <c r="D15766" s="240" t="n">
        <v>15766</v>
      </c>
    </row>
    <row r="15767" customFormat="false" ht="15.75" hidden="false" customHeight="false" outlineLevel="0" collapsed="false">
      <c r="D15767" s="240" t="n">
        <v>15767</v>
      </c>
    </row>
    <row r="15768" customFormat="false" ht="15.75" hidden="false" customHeight="false" outlineLevel="0" collapsed="false">
      <c r="D15768" s="240" t="n">
        <v>15768</v>
      </c>
    </row>
    <row r="15769" customFormat="false" ht="15.75" hidden="false" customHeight="false" outlineLevel="0" collapsed="false">
      <c r="D15769" s="240" t="n">
        <v>15769</v>
      </c>
    </row>
    <row r="15770" customFormat="false" ht="15.75" hidden="false" customHeight="false" outlineLevel="0" collapsed="false">
      <c r="D15770" s="240" t="n">
        <v>15770</v>
      </c>
    </row>
    <row r="15771" customFormat="false" ht="15.75" hidden="false" customHeight="false" outlineLevel="0" collapsed="false">
      <c r="D15771" s="240" t="n">
        <v>15771</v>
      </c>
    </row>
    <row r="15772" customFormat="false" ht="15.75" hidden="false" customHeight="false" outlineLevel="0" collapsed="false">
      <c r="D15772" s="240" t="n">
        <v>15772</v>
      </c>
    </row>
    <row r="15773" customFormat="false" ht="15.75" hidden="false" customHeight="false" outlineLevel="0" collapsed="false">
      <c r="D15773" s="240" t="n">
        <v>15773</v>
      </c>
    </row>
    <row r="15774" customFormat="false" ht="15.75" hidden="false" customHeight="false" outlineLevel="0" collapsed="false">
      <c r="D15774" s="240" t="n">
        <v>15774</v>
      </c>
    </row>
    <row r="15775" customFormat="false" ht="15.75" hidden="false" customHeight="false" outlineLevel="0" collapsed="false">
      <c r="D15775" s="240" t="n">
        <v>15775</v>
      </c>
    </row>
    <row r="15776" customFormat="false" ht="15.75" hidden="false" customHeight="false" outlineLevel="0" collapsed="false">
      <c r="D15776" s="240" t="n">
        <v>15776</v>
      </c>
    </row>
    <row r="15777" customFormat="false" ht="15.75" hidden="false" customHeight="false" outlineLevel="0" collapsed="false">
      <c r="D15777" s="240" t="n">
        <v>15777</v>
      </c>
    </row>
    <row r="15778" customFormat="false" ht="15.75" hidden="false" customHeight="false" outlineLevel="0" collapsed="false">
      <c r="D15778" s="240" t="n">
        <v>15778</v>
      </c>
    </row>
    <row r="15779" customFormat="false" ht="15.75" hidden="false" customHeight="false" outlineLevel="0" collapsed="false">
      <c r="D15779" s="240" t="n">
        <v>15779</v>
      </c>
    </row>
    <row r="15780" customFormat="false" ht="15.75" hidden="false" customHeight="false" outlineLevel="0" collapsed="false">
      <c r="D15780" s="240" t="n">
        <v>15780</v>
      </c>
    </row>
    <row r="15781" customFormat="false" ht="15.75" hidden="false" customHeight="false" outlineLevel="0" collapsed="false">
      <c r="D15781" s="240" t="n">
        <v>15781</v>
      </c>
    </row>
    <row r="15782" customFormat="false" ht="15.75" hidden="false" customHeight="false" outlineLevel="0" collapsed="false">
      <c r="D15782" s="240" t="n">
        <v>15782</v>
      </c>
    </row>
    <row r="15783" customFormat="false" ht="15.75" hidden="false" customHeight="false" outlineLevel="0" collapsed="false">
      <c r="D15783" s="240" t="n">
        <v>15783</v>
      </c>
    </row>
    <row r="15784" customFormat="false" ht="15.75" hidden="false" customHeight="false" outlineLevel="0" collapsed="false">
      <c r="D15784" s="240" t="n">
        <v>15784</v>
      </c>
    </row>
    <row r="15785" customFormat="false" ht="15.75" hidden="false" customHeight="false" outlineLevel="0" collapsed="false">
      <c r="D15785" s="240" t="n">
        <v>15785</v>
      </c>
    </row>
    <row r="15786" customFormat="false" ht="15.75" hidden="false" customHeight="false" outlineLevel="0" collapsed="false">
      <c r="D15786" s="240" t="n">
        <v>15786</v>
      </c>
    </row>
    <row r="15787" customFormat="false" ht="15.75" hidden="false" customHeight="false" outlineLevel="0" collapsed="false">
      <c r="D15787" s="240" t="n">
        <v>15787</v>
      </c>
    </row>
    <row r="15788" customFormat="false" ht="15.75" hidden="false" customHeight="false" outlineLevel="0" collapsed="false">
      <c r="D15788" s="240" t="n">
        <v>15788</v>
      </c>
    </row>
    <row r="15789" customFormat="false" ht="15.75" hidden="false" customHeight="false" outlineLevel="0" collapsed="false">
      <c r="D15789" s="240" t="n">
        <v>15789</v>
      </c>
    </row>
    <row r="15790" customFormat="false" ht="15.75" hidden="false" customHeight="false" outlineLevel="0" collapsed="false">
      <c r="D15790" s="240" t="n">
        <v>15790</v>
      </c>
    </row>
    <row r="15791" customFormat="false" ht="15.75" hidden="false" customHeight="false" outlineLevel="0" collapsed="false">
      <c r="D15791" s="240" t="n">
        <v>15791</v>
      </c>
    </row>
    <row r="15792" customFormat="false" ht="15.75" hidden="false" customHeight="false" outlineLevel="0" collapsed="false">
      <c r="D15792" s="240" t="n">
        <v>15792</v>
      </c>
    </row>
    <row r="15793" customFormat="false" ht="15.75" hidden="false" customHeight="false" outlineLevel="0" collapsed="false">
      <c r="D15793" s="240" t="n">
        <v>15793</v>
      </c>
    </row>
    <row r="15794" customFormat="false" ht="15.75" hidden="false" customHeight="false" outlineLevel="0" collapsed="false">
      <c r="D15794" s="240" t="n">
        <v>15794</v>
      </c>
    </row>
    <row r="15795" customFormat="false" ht="15.75" hidden="false" customHeight="false" outlineLevel="0" collapsed="false">
      <c r="D15795" s="240" t="n">
        <v>15795</v>
      </c>
    </row>
    <row r="15796" customFormat="false" ht="15.75" hidden="false" customHeight="false" outlineLevel="0" collapsed="false">
      <c r="D15796" s="240" t="n">
        <v>15796</v>
      </c>
    </row>
    <row r="15797" customFormat="false" ht="15.75" hidden="false" customHeight="false" outlineLevel="0" collapsed="false">
      <c r="D15797" s="240" t="n">
        <v>15797</v>
      </c>
    </row>
    <row r="15798" customFormat="false" ht="15.75" hidden="false" customHeight="false" outlineLevel="0" collapsed="false">
      <c r="D15798" s="240" t="n">
        <v>15798</v>
      </c>
    </row>
    <row r="15799" customFormat="false" ht="15.75" hidden="false" customHeight="false" outlineLevel="0" collapsed="false">
      <c r="D15799" s="240" t="n">
        <v>15799</v>
      </c>
    </row>
    <row r="15800" customFormat="false" ht="15.75" hidden="false" customHeight="false" outlineLevel="0" collapsed="false">
      <c r="D15800" s="240" t="n">
        <v>15800</v>
      </c>
    </row>
    <row r="15801" customFormat="false" ht="15.75" hidden="false" customHeight="false" outlineLevel="0" collapsed="false">
      <c r="D15801" s="240" t="n">
        <v>15801</v>
      </c>
    </row>
    <row r="15802" customFormat="false" ht="15.75" hidden="false" customHeight="false" outlineLevel="0" collapsed="false">
      <c r="D15802" s="240" t="n">
        <v>15802</v>
      </c>
    </row>
    <row r="15803" customFormat="false" ht="15.75" hidden="false" customHeight="false" outlineLevel="0" collapsed="false">
      <c r="D15803" s="240" t="n">
        <v>15803</v>
      </c>
    </row>
    <row r="15804" customFormat="false" ht="15.75" hidden="false" customHeight="false" outlineLevel="0" collapsed="false">
      <c r="D15804" s="240" t="n">
        <v>15804</v>
      </c>
    </row>
    <row r="15805" customFormat="false" ht="15.75" hidden="false" customHeight="false" outlineLevel="0" collapsed="false">
      <c r="D15805" s="240" t="n">
        <v>15805</v>
      </c>
    </row>
    <row r="15806" customFormat="false" ht="15.75" hidden="false" customHeight="false" outlineLevel="0" collapsed="false">
      <c r="D15806" s="240" t="n">
        <v>15806</v>
      </c>
    </row>
    <row r="15807" customFormat="false" ht="15.75" hidden="false" customHeight="false" outlineLevel="0" collapsed="false">
      <c r="D15807" s="240" t="n">
        <v>15807</v>
      </c>
    </row>
    <row r="15808" customFormat="false" ht="15.75" hidden="false" customHeight="false" outlineLevel="0" collapsed="false">
      <c r="D15808" s="240" t="n">
        <v>15808</v>
      </c>
    </row>
    <row r="15809" customFormat="false" ht="15.75" hidden="false" customHeight="false" outlineLevel="0" collapsed="false">
      <c r="D15809" s="240" t="n">
        <v>15809</v>
      </c>
    </row>
    <row r="15810" customFormat="false" ht="15.75" hidden="false" customHeight="false" outlineLevel="0" collapsed="false">
      <c r="D15810" s="240" t="n">
        <v>15810</v>
      </c>
    </row>
    <row r="15811" customFormat="false" ht="15.75" hidden="false" customHeight="false" outlineLevel="0" collapsed="false">
      <c r="D15811" s="240" t="n">
        <v>15811</v>
      </c>
    </row>
    <row r="15812" customFormat="false" ht="15.75" hidden="false" customHeight="false" outlineLevel="0" collapsed="false">
      <c r="D15812" s="240" t="n">
        <v>15812</v>
      </c>
    </row>
    <row r="15813" customFormat="false" ht="15.75" hidden="false" customHeight="false" outlineLevel="0" collapsed="false">
      <c r="D15813" s="240" t="n">
        <v>15813</v>
      </c>
    </row>
    <row r="15814" customFormat="false" ht="15.75" hidden="false" customHeight="false" outlineLevel="0" collapsed="false">
      <c r="D15814" s="240" t="n">
        <v>15814</v>
      </c>
    </row>
    <row r="15815" customFormat="false" ht="15.75" hidden="false" customHeight="false" outlineLevel="0" collapsed="false">
      <c r="D15815" s="240" t="n">
        <v>15815</v>
      </c>
    </row>
    <row r="15816" customFormat="false" ht="15.75" hidden="false" customHeight="false" outlineLevel="0" collapsed="false">
      <c r="D15816" s="240" t="n">
        <v>15816</v>
      </c>
    </row>
    <row r="15817" customFormat="false" ht="15.75" hidden="false" customHeight="false" outlineLevel="0" collapsed="false">
      <c r="D15817" s="240" t="n">
        <v>15817</v>
      </c>
    </row>
    <row r="15818" customFormat="false" ht="15.75" hidden="false" customHeight="false" outlineLevel="0" collapsed="false">
      <c r="D15818" s="240" t="n">
        <v>15818</v>
      </c>
    </row>
    <row r="15819" customFormat="false" ht="15.75" hidden="false" customHeight="false" outlineLevel="0" collapsed="false">
      <c r="D15819" s="240" t="n">
        <v>15819</v>
      </c>
    </row>
    <row r="15820" customFormat="false" ht="15.75" hidden="false" customHeight="false" outlineLevel="0" collapsed="false">
      <c r="D15820" s="240" t="n">
        <v>15820</v>
      </c>
    </row>
    <row r="15821" customFormat="false" ht="15.75" hidden="false" customHeight="false" outlineLevel="0" collapsed="false">
      <c r="D15821" s="240" t="n">
        <v>15821</v>
      </c>
    </row>
    <row r="15822" customFormat="false" ht="15.75" hidden="false" customHeight="false" outlineLevel="0" collapsed="false">
      <c r="D15822" s="240" t="n">
        <v>15822</v>
      </c>
    </row>
    <row r="15823" customFormat="false" ht="15.75" hidden="false" customHeight="false" outlineLevel="0" collapsed="false">
      <c r="D15823" s="240" t="n">
        <v>15823</v>
      </c>
    </row>
    <row r="15824" customFormat="false" ht="15.75" hidden="false" customHeight="false" outlineLevel="0" collapsed="false">
      <c r="D15824" s="240" t="n">
        <v>15824</v>
      </c>
    </row>
    <row r="15825" customFormat="false" ht="15.75" hidden="false" customHeight="false" outlineLevel="0" collapsed="false">
      <c r="D15825" s="240" t="n">
        <v>15825</v>
      </c>
    </row>
    <row r="15826" customFormat="false" ht="15.75" hidden="false" customHeight="false" outlineLevel="0" collapsed="false">
      <c r="D15826" s="240" t="n">
        <v>15826</v>
      </c>
    </row>
    <row r="15827" customFormat="false" ht="15.75" hidden="false" customHeight="false" outlineLevel="0" collapsed="false">
      <c r="D15827" s="240" t="n">
        <v>15827</v>
      </c>
    </row>
    <row r="15828" customFormat="false" ht="15.75" hidden="false" customHeight="false" outlineLevel="0" collapsed="false">
      <c r="D15828" s="240" t="n">
        <v>15828</v>
      </c>
    </row>
    <row r="15829" customFormat="false" ht="15.75" hidden="false" customHeight="false" outlineLevel="0" collapsed="false">
      <c r="D15829" s="240" t="n">
        <v>15829</v>
      </c>
    </row>
    <row r="15830" customFormat="false" ht="15.75" hidden="false" customHeight="false" outlineLevel="0" collapsed="false">
      <c r="D15830" s="240" t="n">
        <v>15830</v>
      </c>
    </row>
    <row r="15831" customFormat="false" ht="15.75" hidden="false" customHeight="false" outlineLevel="0" collapsed="false">
      <c r="D15831" s="240" t="n">
        <v>15831</v>
      </c>
    </row>
    <row r="15832" customFormat="false" ht="15.75" hidden="false" customHeight="false" outlineLevel="0" collapsed="false">
      <c r="D15832" s="240" t="n">
        <v>15832</v>
      </c>
    </row>
    <row r="15833" customFormat="false" ht="15.75" hidden="false" customHeight="false" outlineLevel="0" collapsed="false">
      <c r="D15833" s="240" t="n">
        <v>15833</v>
      </c>
    </row>
    <row r="15834" customFormat="false" ht="15.75" hidden="false" customHeight="false" outlineLevel="0" collapsed="false">
      <c r="D15834" s="240" t="n">
        <v>15834</v>
      </c>
    </row>
    <row r="15835" customFormat="false" ht="15.75" hidden="false" customHeight="false" outlineLevel="0" collapsed="false">
      <c r="D15835" s="240" t="n">
        <v>15835</v>
      </c>
    </row>
    <row r="15836" customFormat="false" ht="15.75" hidden="false" customHeight="false" outlineLevel="0" collapsed="false">
      <c r="D15836" s="240" t="n">
        <v>15836</v>
      </c>
    </row>
    <row r="15837" customFormat="false" ht="15.75" hidden="false" customHeight="false" outlineLevel="0" collapsed="false">
      <c r="D15837" s="240" t="n">
        <v>15837</v>
      </c>
    </row>
    <row r="15838" customFormat="false" ht="15.75" hidden="false" customHeight="false" outlineLevel="0" collapsed="false">
      <c r="D15838" s="240" t="n">
        <v>15838</v>
      </c>
    </row>
    <row r="15839" customFormat="false" ht="15.75" hidden="false" customHeight="false" outlineLevel="0" collapsed="false">
      <c r="D15839" s="240" t="n">
        <v>15839</v>
      </c>
    </row>
    <row r="15840" customFormat="false" ht="15.75" hidden="false" customHeight="false" outlineLevel="0" collapsed="false">
      <c r="D15840" s="240" t="n">
        <v>15840</v>
      </c>
    </row>
    <row r="15841" customFormat="false" ht="15.75" hidden="false" customHeight="false" outlineLevel="0" collapsed="false">
      <c r="D15841" s="240" t="n">
        <v>15841</v>
      </c>
    </row>
    <row r="15842" customFormat="false" ht="15.75" hidden="false" customHeight="false" outlineLevel="0" collapsed="false">
      <c r="D15842" s="240" t="n">
        <v>15842</v>
      </c>
    </row>
    <row r="15843" customFormat="false" ht="15.75" hidden="false" customHeight="false" outlineLevel="0" collapsed="false">
      <c r="D15843" s="240" t="n">
        <v>15843</v>
      </c>
    </row>
    <row r="15844" customFormat="false" ht="15.75" hidden="false" customHeight="false" outlineLevel="0" collapsed="false">
      <c r="D15844" s="240" t="n">
        <v>15844</v>
      </c>
    </row>
    <row r="15845" customFormat="false" ht="15.75" hidden="false" customHeight="false" outlineLevel="0" collapsed="false">
      <c r="D15845" s="240" t="n">
        <v>15845</v>
      </c>
    </row>
    <row r="15846" customFormat="false" ht="15.75" hidden="false" customHeight="false" outlineLevel="0" collapsed="false">
      <c r="D15846" s="240" t="n">
        <v>15846</v>
      </c>
    </row>
    <row r="15847" customFormat="false" ht="15.75" hidden="false" customHeight="false" outlineLevel="0" collapsed="false">
      <c r="D15847" s="240" t="n">
        <v>15847</v>
      </c>
    </row>
    <row r="15848" customFormat="false" ht="15.75" hidden="false" customHeight="false" outlineLevel="0" collapsed="false">
      <c r="D15848" s="240" t="n">
        <v>15848</v>
      </c>
    </row>
    <row r="15849" customFormat="false" ht="15.75" hidden="false" customHeight="false" outlineLevel="0" collapsed="false">
      <c r="D15849" s="240" t="n">
        <v>15849</v>
      </c>
    </row>
    <row r="15850" customFormat="false" ht="15.75" hidden="false" customHeight="false" outlineLevel="0" collapsed="false">
      <c r="D15850" s="240" t="n">
        <v>15850</v>
      </c>
    </row>
    <row r="15851" customFormat="false" ht="15.75" hidden="false" customHeight="false" outlineLevel="0" collapsed="false">
      <c r="D15851" s="240" t="n">
        <v>15851</v>
      </c>
    </row>
    <row r="15852" customFormat="false" ht="15.75" hidden="false" customHeight="false" outlineLevel="0" collapsed="false">
      <c r="D15852" s="240" t="n">
        <v>15852</v>
      </c>
    </row>
    <row r="15853" customFormat="false" ht="15.75" hidden="false" customHeight="false" outlineLevel="0" collapsed="false">
      <c r="D15853" s="240" t="n">
        <v>15853</v>
      </c>
    </row>
    <row r="15854" customFormat="false" ht="15.75" hidden="false" customHeight="false" outlineLevel="0" collapsed="false">
      <c r="D15854" s="240" t="n">
        <v>15854</v>
      </c>
    </row>
    <row r="15855" customFormat="false" ht="15.75" hidden="false" customHeight="false" outlineLevel="0" collapsed="false">
      <c r="D15855" s="240" t="n">
        <v>15855</v>
      </c>
    </row>
    <row r="15856" customFormat="false" ht="15.75" hidden="false" customHeight="false" outlineLevel="0" collapsed="false">
      <c r="D15856" s="240" t="n">
        <v>15856</v>
      </c>
    </row>
    <row r="15857" customFormat="false" ht="15.75" hidden="false" customHeight="false" outlineLevel="0" collapsed="false">
      <c r="D15857" s="240" t="n">
        <v>15857</v>
      </c>
    </row>
    <row r="15858" customFormat="false" ht="15.75" hidden="false" customHeight="false" outlineLevel="0" collapsed="false">
      <c r="D15858" s="240" t="n">
        <v>15858</v>
      </c>
    </row>
    <row r="15859" customFormat="false" ht="15.75" hidden="false" customHeight="false" outlineLevel="0" collapsed="false">
      <c r="D15859" s="240" t="n">
        <v>15859</v>
      </c>
    </row>
    <row r="15860" customFormat="false" ht="15.75" hidden="false" customHeight="false" outlineLevel="0" collapsed="false">
      <c r="D15860" s="240" t="n">
        <v>15860</v>
      </c>
    </row>
    <row r="15861" customFormat="false" ht="15.75" hidden="false" customHeight="false" outlineLevel="0" collapsed="false">
      <c r="D15861" s="240" t="n">
        <v>15861</v>
      </c>
    </row>
    <row r="15862" customFormat="false" ht="15.75" hidden="false" customHeight="false" outlineLevel="0" collapsed="false">
      <c r="D15862" s="240" t="n">
        <v>15862</v>
      </c>
    </row>
    <row r="15863" customFormat="false" ht="15.75" hidden="false" customHeight="false" outlineLevel="0" collapsed="false">
      <c r="D15863" s="240" t="n">
        <v>15863</v>
      </c>
    </row>
    <row r="15864" customFormat="false" ht="15.75" hidden="false" customHeight="false" outlineLevel="0" collapsed="false">
      <c r="D15864" s="240" t="n">
        <v>15864</v>
      </c>
    </row>
    <row r="15865" customFormat="false" ht="15.75" hidden="false" customHeight="false" outlineLevel="0" collapsed="false">
      <c r="D15865" s="240" t="n">
        <v>15865</v>
      </c>
    </row>
    <row r="15866" customFormat="false" ht="15.75" hidden="false" customHeight="false" outlineLevel="0" collapsed="false">
      <c r="D15866" s="240" t="n">
        <v>15866</v>
      </c>
    </row>
    <row r="15867" customFormat="false" ht="15.75" hidden="false" customHeight="false" outlineLevel="0" collapsed="false">
      <c r="D15867" s="240" t="n">
        <v>15867</v>
      </c>
    </row>
    <row r="15868" customFormat="false" ht="15.75" hidden="false" customHeight="false" outlineLevel="0" collapsed="false">
      <c r="D15868" s="240" t="n">
        <v>15868</v>
      </c>
    </row>
    <row r="15869" customFormat="false" ht="15.75" hidden="false" customHeight="false" outlineLevel="0" collapsed="false">
      <c r="D15869" s="240" t="n">
        <v>15869</v>
      </c>
    </row>
    <row r="15870" customFormat="false" ht="15.75" hidden="false" customHeight="false" outlineLevel="0" collapsed="false">
      <c r="D15870" s="240" t="n">
        <v>15870</v>
      </c>
    </row>
    <row r="15871" customFormat="false" ht="15.75" hidden="false" customHeight="false" outlineLevel="0" collapsed="false">
      <c r="D15871" s="240" t="n">
        <v>15871</v>
      </c>
    </row>
    <row r="15872" customFormat="false" ht="15.75" hidden="false" customHeight="false" outlineLevel="0" collapsed="false">
      <c r="D15872" s="240" t="n">
        <v>15872</v>
      </c>
    </row>
    <row r="15873" customFormat="false" ht="15.75" hidden="false" customHeight="false" outlineLevel="0" collapsed="false">
      <c r="D15873" s="240" t="n">
        <v>15873</v>
      </c>
    </row>
    <row r="15874" customFormat="false" ht="15.75" hidden="false" customHeight="false" outlineLevel="0" collapsed="false">
      <c r="D15874" s="240" t="n">
        <v>15874</v>
      </c>
    </row>
    <row r="15875" customFormat="false" ht="15.75" hidden="false" customHeight="false" outlineLevel="0" collapsed="false">
      <c r="D15875" s="240" t="n">
        <v>15875</v>
      </c>
    </row>
    <row r="15876" customFormat="false" ht="15.75" hidden="false" customHeight="false" outlineLevel="0" collapsed="false">
      <c r="D15876" s="240" t="n">
        <v>15876</v>
      </c>
    </row>
    <row r="15877" customFormat="false" ht="15.75" hidden="false" customHeight="false" outlineLevel="0" collapsed="false">
      <c r="D15877" s="240" t="n">
        <v>15877</v>
      </c>
    </row>
    <row r="15878" customFormat="false" ht="15.75" hidden="false" customHeight="false" outlineLevel="0" collapsed="false">
      <c r="D15878" s="240" t="n">
        <v>15878</v>
      </c>
    </row>
    <row r="15879" customFormat="false" ht="15.75" hidden="false" customHeight="false" outlineLevel="0" collapsed="false">
      <c r="D15879" s="240" t="n">
        <v>15879</v>
      </c>
    </row>
    <row r="15880" customFormat="false" ht="15.75" hidden="false" customHeight="false" outlineLevel="0" collapsed="false">
      <c r="D15880" s="240" t="n">
        <v>15880</v>
      </c>
    </row>
    <row r="15881" customFormat="false" ht="15.75" hidden="false" customHeight="false" outlineLevel="0" collapsed="false">
      <c r="D15881" s="240" t="n">
        <v>15881</v>
      </c>
    </row>
    <row r="15882" customFormat="false" ht="15.75" hidden="false" customHeight="false" outlineLevel="0" collapsed="false">
      <c r="D15882" s="240" t="n">
        <v>15882</v>
      </c>
    </row>
    <row r="15883" customFormat="false" ht="15.75" hidden="false" customHeight="false" outlineLevel="0" collapsed="false">
      <c r="D15883" s="240" t="n">
        <v>15883</v>
      </c>
    </row>
    <row r="15884" customFormat="false" ht="15.75" hidden="false" customHeight="false" outlineLevel="0" collapsed="false">
      <c r="D15884" s="240" t="n">
        <v>15884</v>
      </c>
    </row>
    <row r="15885" customFormat="false" ht="15.75" hidden="false" customHeight="false" outlineLevel="0" collapsed="false">
      <c r="D15885" s="240" t="n">
        <v>15885</v>
      </c>
    </row>
    <row r="15886" customFormat="false" ht="15.75" hidden="false" customHeight="false" outlineLevel="0" collapsed="false">
      <c r="D15886" s="240" t="n">
        <v>15886</v>
      </c>
    </row>
    <row r="15887" customFormat="false" ht="15.75" hidden="false" customHeight="false" outlineLevel="0" collapsed="false">
      <c r="D15887" s="240" t="n">
        <v>15887</v>
      </c>
    </row>
    <row r="15888" customFormat="false" ht="15.75" hidden="false" customHeight="false" outlineLevel="0" collapsed="false">
      <c r="D15888" s="240" t="n">
        <v>15888</v>
      </c>
    </row>
    <row r="15889" customFormat="false" ht="15.75" hidden="false" customHeight="false" outlineLevel="0" collapsed="false">
      <c r="D15889" s="240" t="n">
        <v>15889</v>
      </c>
    </row>
    <row r="15890" customFormat="false" ht="15.75" hidden="false" customHeight="false" outlineLevel="0" collapsed="false">
      <c r="D15890" s="240" t="n">
        <v>15890</v>
      </c>
    </row>
    <row r="15891" customFormat="false" ht="15.75" hidden="false" customHeight="false" outlineLevel="0" collapsed="false">
      <c r="D15891" s="240" t="n">
        <v>15891</v>
      </c>
    </row>
    <row r="15892" customFormat="false" ht="15.75" hidden="false" customHeight="false" outlineLevel="0" collapsed="false">
      <c r="D15892" s="240" t="n">
        <v>15892</v>
      </c>
    </row>
    <row r="15893" customFormat="false" ht="15.75" hidden="false" customHeight="false" outlineLevel="0" collapsed="false">
      <c r="D15893" s="240" t="n">
        <v>15893</v>
      </c>
    </row>
    <row r="15894" customFormat="false" ht="15.75" hidden="false" customHeight="false" outlineLevel="0" collapsed="false">
      <c r="D15894" s="240" t="n">
        <v>15894</v>
      </c>
    </row>
    <row r="15895" customFormat="false" ht="15.75" hidden="false" customHeight="false" outlineLevel="0" collapsed="false">
      <c r="D15895" s="240" t="n">
        <v>15895</v>
      </c>
    </row>
    <row r="15896" customFormat="false" ht="15.75" hidden="false" customHeight="false" outlineLevel="0" collapsed="false">
      <c r="D15896" s="240" t="n">
        <v>15896</v>
      </c>
    </row>
    <row r="15897" customFormat="false" ht="15.75" hidden="false" customHeight="false" outlineLevel="0" collapsed="false">
      <c r="D15897" s="240" t="n">
        <v>15897</v>
      </c>
    </row>
    <row r="15898" customFormat="false" ht="15.75" hidden="false" customHeight="false" outlineLevel="0" collapsed="false">
      <c r="D15898" s="240" t="n">
        <v>15898</v>
      </c>
    </row>
    <row r="15899" customFormat="false" ht="15.75" hidden="false" customHeight="false" outlineLevel="0" collapsed="false">
      <c r="D15899" s="240" t="n">
        <v>15899</v>
      </c>
    </row>
    <row r="15900" customFormat="false" ht="15.75" hidden="false" customHeight="false" outlineLevel="0" collapsed="false">
      <c r="D15900" s="240" t="n">
        <v>15900</v>
      </c>
    </row>
    <row r="15901" customFormat="false" ht="15.75" hidden="false" customHeight="false" outlineLevel="0" collapsed="false">
      <c r="D15901" s="240" t="n">
        <v>15901</v>
      </c>
    </row>
    <row r="15902" customFormat="false" ht="15.75" hidden="false" customHeight="false" outlineLevel="0" collapsed="false">
      <c r="D15902" s="240" t="n">
        <v>15902</v>
      </c>
    </row>
    <row r="15903" customFormat="false" ht="15.75" hidden="false" customHeight="false" outlineLevel="0" collapsed="false">
      <c r="D15903" s="240" t="n">
        <v>15903</v>
      </c>
    </row>
    <row r="15904" customFormat="false" ht="15.75" hidden="false" customHeight="false" outlineLevel="0" collapsed="false">
      <c r="D15904" s="240" t="n">
        <v>15904</v>
      </c>
    </row>
    <row r="15905" customFormat="false" ht="15.75" hidden="false" customHeight="false" outlineLevel="0" collapsed="false">
      <c r="D15905" s="240" t="n">
        <v>15905</v>
      </c>
    </row>
    <row r="15906" customFormat="false" ht="15.75" hidden="false" customHeight="false" outlineLevel="0" collapsed="false">
      <c r="D15906" s="240" t="n">
        <v>15906</v>
      </c>
    </row>
    <row r="15907" customFormat="false" ht="15.75" hidden="false" customHeight="false" outlineLevel="0" collapsed="false">
      <c r="D15907" s="240" t="n">
        <v>15907</v>
      </c>
    </row>
    <row r="15908" customFormat="false" ht="15.75" hidden="false" customHeight="false" outlineLevel="0" collapsed="false">
      <c r="D15908" s="240" t="n">
        <v>15908</v>
      </c>
    </row>
    <row r="15909" customFormat="false" ht="15.75" hidden="false" customHeight="false" outlineLevel="0" collapsed="false">
      <c r="D15909" s="240" t="n">
        <v>15909</v>
      </c>
    </row>
    <row r="15910" customFormat="false" ht="15.75" hidden="false" customHeight="false" outlineLevel="0" collapsed="false">
      <c r="D15910" s="240" t="n">
        <v>15910</v>
      </c>
    </row>
    <row r="15911" customFormat="false" ht="15.75" hidden="false" customHeight="false" outlineLevel="0" collapsed="false">
      <c r="D15911" s="240" t="n">
        <v>15911</v>
      </c>
    </row>
    <row r="15912" customFormat="false" ht="15.75" hidden="false" customHeight="false" outlineLevel="0" collapsed="false">
      <c r="D15912" s="240" t="n">
        <v>15912</v>
      </c>
    </row>
    <row r="15913" customFormat="false" ht="15.75" hidden="false" customHeight="false" outlineLevel="0" collapsed="false">
      <c r="D15913" s="240" t="n">
        <v>15913</v>
      </c>
    </row>
    <row r="15914" customFormat="false" ht="15.75" hidden="false" customHeight="false" outlineLevel="0" collapsed="false">
      <c r="D15914" s="240" t="n">
        <v>15914</v>
      </c>
    </row>
    <row r="15915" customFormat="false" ht="15.75" hidden="false" customHeight="false" outlineLevel="0" collapsed="false">
      <c r="D15915" s="240" t="n">
        <v>15915</v>
      </c>
    </row>
    <row r="15916" customFormat="false" ht="15.75" hidden="false" customHeight="false" outlineLevel="0" collapsed="false">
      <c r="D15916" s="240" t="n">
        <v>15916</v>
      </c>
    </row>
    <row r="15917" customFormat="false" ht="15.75" hidden="false" customHeight="false" outlineLevel="0" collapsed="false">
      <c r="D15917" s="240" t="n">
        <v>15917</v>
      </c>
    </row>
    <row r="15918" customFormat="false" ht="15.75" hidden="false" customHeight="false" outlineLevel="0" collapsed="false">
      <c r="D15918" s="240" t="n">
        <v>15918</v>
      </c>
    </row>
    <row r="15919" customFormat="false" ht="15.75" hidden="false" customHeight="false" outlineLevel="0" collapsed="false">
      <c r="D15919" s="240" t="n">
        <v>15919</v>
      </c>
    </row>
    <row r="15920" customFormat="false" ht="15.75" hidden="false" customHeight="false" outlineLevel="0" collapsed="false">
      <c r="D15920" s="240" t="n">
        <v>15920</v>
      </c>
    </row>
    <row r="15921" customFormat="false" ht="15.75" hidden="false" customHeight="false" outlineLevel="0" collapsed="false">
      <c r="D15921" s="240" t="n">
        <v>15921</v>
      </c>
    </row>
    <row r="15922" customFormat="false" ht="15.75" hidden="false" customHeight="false" outlineLevel="0" collapsed="false">
      <c r="D15922" s="240" t="n">
        <v>15922</v>
      </c>
    </row>
    <row r="15923" customFormat="false" ht="15.75" hidden="false" customHeight="false" outlineLevel="0" collapsed="false">
      <c r="D15923" s="240" t="n">
        <v>15923</v>
      </c>
    </row>
    <row r="15924" customFormat="false" ht="15.75" hidden="false" customHeight="false" outlineLevel="0" collapsed="false">
      <c r="D15924" s="240" t="n">
        <v>15924</v>
      </c>
    </row>
    <row r="15925" customFormat="false" ht="15.75" hidden="false" customHeight="false" outlineLevel="0" collapsed="false">
      <c r="D15925" s="240" t="n">
        <v>15925</v>
      </c>
    </row>
    <row r="15926" customFormat="false" ht="15.75" hidden="false" customHeight="false" outlineLevel="0" collapsed="false">
      <c r="D15926" s="240" t="n">
        <v>15926</v>
      </c>
    </row>
    <row r="15927" customFormat="false" ht="15.75" hidden="false" customHeight="false" outlineLevel="0" collapsed="false">
      <c r="D15927" s="240" t="n">
        <v>15927</v>
      </c>
    </row>
    <row r="15928" customFormat="false" ht="15.75" hidden="false" customHeight="false" outlineLevel="0" collapsed="false">
      <c r="D15928" s="240" t="n">
        <v>15928</v>
      </c>
    </row>
    <row r="15929" customFormat="false" ht="15.75" hidden="false" customHeight="false" outlineLevel="0" collapsed="false">
      <c r="D15929" s="240" t="n">
        <v>15929</v>
      </c>
    </row>
    <row r="15930" customFormat="false" ht="15.75" hidden="false" customHeight="false" outlineLevel="0" collapsed="false">
      <c r="D15930" s="240" t="n">
        <v>15930</v>
      </c>
    </row>
    <row r="15931" customFormat="false" ht="15.75" hidden="false" customHeight="false" outlineLevel="0" collapsed="false">
      <c r="D15931" s="240" t="n">
        <v>15931</v>
      </c>
    </row>
    <row r="15932" customFormat="false" ht="15.75" hidden="false" customHeight="false" outlineLevel="0" collapsed="false">
      <c r="D15932" s="240" t="n">
        <v>15932</v>
      </c>
    </row>
    <row r="15933" customFormat="false" ht="15.75" hidden="false" customHeight="false" outlineLevel="0" collapsed="false">
      <c r="D15933" s="240" t="n">
        <v>15933</v>
      </c>
    </row>
    <row r="15934" customFormat="false" ht="15.75" hidden="false" customHeight="false" outlineLevel="0" collapsed="false">
      <c r="D15934" s="240" t="n">
        <v>15934</v>
      </c>
    </row>
    <row r="15935" customFormat="false" ht="15.75" hidden="false" customHeight="false" outlineLevel="0" collapsed="false">
      <c r="D15935" s="240" t="n">
        <v>15935</v>
      </c>
    </row>
    <row r="15936" customFormat="false" ht="15.75" hidden="false" customHeight="false" outlineLevel="0" collapsed="false">
      <c r="D15936" s="240" t="n">
        <v>15936</v>
      </c>
    </row>
    <row r="15937" customFormat="false" ht="15.75" hidden="false" customHeight="false" outlineLevel="0" collapsed="false">
      <c r="D15937" s="240" t="n">
        <v>15937</v>
      </c>
    </row>
    <row r="15938" customFormat="false" ht="15.75" hidden="false" customHeight="false" outlineLevel="0" collapsed="false">
      <c r="D15938" s="240" t="n">
        <v>15938</v>
      </c>
    </row>
    <row r="15939" customFormat="false" ht="15.75" hidden="false" customHeight="false" outlineLevel="0" collapsed="false">
      <c r="D15939" s="240" t="n">
        <v>15939</v>
      </c>
    </row>
    <row r="15940" customFormat="false" ht="15.75" hidden="false" customHeight="false" outlineLevel="0" collapsed="false">
      <c r="D15940" s="240" t="n">
        <v>15940</v>
      </c>
    </row>
    <row r="15941" customFormat="false" ht="15.75" hidden="false" customHeight="false" outlineLevel="0" collapsed="false">
      <c r="D15941" s="240" t="n">
        <v>15941</v>
      </c>
    </row>
    <row r="15942" customFormat="false" ht="15.75" hidden="false" customHeight="false" outlineLevel="0" collapsed="false">
      <c r="D15942" s="240" t="n">
        <v>15942</v>
      </c>
    </row>
    <row r="15943" customFormat="false" ht="15.75" hidden="false" customHeight="false" outlineLevel="0" collapsed="false">
      <c r="D15943" s="240" t="n">
        <v>15943</v>
      </c>
    </row>
    <row r="15944" customFormat="false" ht="15.75" hidden="false" customHeight="false" outlineLevel="0" collapsed="false">
      <c r="D15944" s="240" t="n">
        <v>15944</v>
      </c>
    </row>
    <row r="15945" customFormat="false" ht="15.75" hidden="false" customHeight="false" outlineLevel="0" collapsed="false">
      <c r="D15945" s="240" t="n">
        <v>15945</v>
      </c>
    </row>
    <row r="15946" customFormat="false" ht="15.75" hidden="false" customHeight="false" outlineLevel="0" collapsed="false">
      <c r="D15946" s="240" t="n">
        <v>15946</v>
      </c>
    </row>
    <row r="15947" customFormat="false" ht="15.75" hidden="false" customHeight="false" outlineLevel="0" collapsed="false">
      <c r="D15947" s="240" t="n">
        <v>15947</v>
      </c>
    </row>
    <row r="15948" customFormat="false" ht="15.75" hidden="false" customHeight="false" outlineLevel="0" collapsed="false">
      <c r="D15948" s="240" t="n">
        <v>15948</v>
      </c>
    </row>
    <row r="15949" customFormat="false" ht="15.75" hidden="false" customHeight="false" outlineLevel="0" collapsed="false">
      <c r="D15949" s="240" t="n">
        <v>15949</v>
      </c>
    </row>
    <row r="15950" customFormat="false" ht="15.75" hidden="false" customHeight="false" outlineLevel="0" collapsed="false">
      <c r="D15950" s="240" t="n">
        <v>15950</v>
      </c>
    </row>
    <row r="15951" customFormat="false" ht="15.75" hidden="false" customHeight="false" outlineLevel="0" collapsed="false">
      <c r="D15951" s="240" t="n">
        <v>15951</v>
      </c>
    </row>
    <row r="15952" customFormat="false" ht="15.75" hidden="false" customHeight="false" outlineLevel="0" collapsed="false">
      <c r="D15952" s="240" t="n">
        <v>15952</v>
      </c>
    </row>
    <row r="15953" customFormat="false" ht="15.75" hidden="false" customHeight="false" outlineLevel="0" collapsed="false">
      <c r="D15953" s="240" t="n">
        <v>15953</v>
      </c>
    </row>
    <row r="15954" customFormat="false" ht="15.75" hidden="false" customHeight="false" outlineLevel="0" collapsed="false">
      <c r="D15954" s="240" t="n">
        <v>15954</v>
      </c>
    </row>
    <row r="15955" customFormat="false" ht="15.75" hidden="false" customHeight="false" outlineLevel="0" collapsed="false">
      <c r="D15955" s="240" t="n">
        <v>15955</v>
      </c>
    </row>
    <row r="15956" customFormat="false" ht="15.75" hidden="false" customHeight="false" outlineLevel="0" collapsed="false">
      <c r="D15956" s="240" t="n">
        <v>15956</v>
      </c>
    </row>
    <row r="15957" customFormat="false" ht="15.75" hidden="false" customHeight="false" outlineLevel="0" collapsed="false">
      <c r="D15957" s="240" t="n">
        <v>15957</v>
      </c>
    </row>
    <row r="15958" customFormat="false" ht="15.75" hidden="false" customHeight="false" outlineLevel="0" collapsed="false">
      <c r="D15958" s="240" t="n">
        <v>15958</v>
      </c>
    </row>
    <row r="15959" customFormat="false" ht="15.75" hidden="false" customHeight="false" outlineLevel="0" collapsed="false">
      <c r="D15959" s="240" t="n">
        <v>15959</v>
      </c>
    </row>
    <row r="15960" customFormat="false" ht="15.75" hidden="false" customHeight="false" outlineLevel="0" collapsed="false">
      <c r="D15960" s="240" t="n">
        <v>15960</v>
      </c>
    </row>
    <row r="15961" customFormat="false" ht="15.75" hidden="false" customHeight="false" outlineLevel="0" collapsed="false">
      <c r="D15961" s="240" t="n">
        <v>15961</v>
      </c>
    </row>
    <row r="15962" customFormat="false" ht="15.75" hidden="false" customHeight="false" outlineLevel="0" collapsed="false">
      <c r="D15962" s="240" t="n">
        <v>15962</v>
      </c>
    </row>
    <row r="15963" customFormat="false" ht="15.75" hidden="false" customHeight="false" outlineLevel="0" collapsed="false">
      <c r="D15963" s="240" t="n">
        <v>15963</v>
      </c>
    </row>
    <row r="15964" customFormat="false" ht="15.75" hidden="false" customHeight="false" outlineLevel="0" collapsed="false">
      <c r="D15964" s="240" t="n">
        <v>15964</v>
      </c>
    </row>
    <row r="15965" customFormat="false" ht="15.75" hidden="false" customHeight="false" outlineLevel="0" collapsed="false">
      <c r="D15965" s="240" t="n">
        <v>15965</v>
      </c>
    </row>
    <row r="15966" customFormat="false" ht="15.75" hidden="false" customHeight="false" outlineLevel="0" collapsed="false">
      <c r="D15966" s="240" t="n">
        <v>15966</v>
      </c>
    </row>
    <row r="15967" customFormat="false" ht="15.75" hidden="false" customHeight="false" outlineLevel="0" collapsed="false">
      <c r="D15967" s="240" t="n">
        <v>15967</v>
      </c>
    </row>
    <row r="15968" customFormat="false" ht="15.75" hidden="false" customHeight="false" outlineLevel="0" collapsed="false">
      <c r="D15968" s="240" t="n">
        <v>15968</v>
      </c>
    </row>
    <row r="15969" customFormat="false" ht="15.75" hidden="false" customHeight="false" outlineLevel="0" collapsed="false">
      <c r="D15969" s="240" t="n">
        <v>15969</v>
      </c>
    </row>
    <row r="15970" customFormat="false" ht="15.75" hidden="false" customHeight="false" outlineLevel="0" collapsed="false">
      <c r="D15970" s="240" t="n">
        <v>15970</v>
      </c>
    </row>
    <row r="15971" customFormat="false" ht="15.75" hidden="false" customHeight="false" outlineLevel="0" collapsed="false">
      <c r="D15971" s="240" t="n">
        <v>15971</v>
      </c>
    </row>
    <row r="15972" customFormat="false" ht="15.75" hidden="false" customHeight="false" outlineLevel="0" collapsed="false">
      <c r="D15972" s="240" t="n">
        <v>15972</v>
      </c>
    </row>
    <row r="15973" customFormat="false" ht="15.75" hidden="false" customHeight="false" outlineLevel="0" collapsed="false">
      <c r="D15973" s="240" t="n">
        <v>15973</v>
      </c>
    </row>
    <row r="15974" customFormat="false" ht="15.75" hidden="false" customHeight="false" outlineLevel="0" collapsed="false">
      <c r="D15974" s="240" t="n">
        <v>15974</v>
      </c>
    </row>
    <row r="15975" customFormat="false" ht="15.75" hidden="false" customHeight="false" outlineLevel="0" collapsed="false">
      <c r="D15975" s="240" t="n">
        <v>15975</v>
      </c>
    </row>
    <row r="15976" customFormat="false" ht="15.75" hidden="false" customHeight="false" outlineLevel="0" collapsed="false">
      <c r="D15976" s="240" t="n">
        <v>15976</v>
      </c>
    </row>
    <row r="15977" customFormat="false" ht="15.75" hidden="false" customHeight="false" outlineLevel="0" collapsed="false">
      <c r="D15977" s="240" t="n">
        <v>15977</v>
      </c>
    </row>
    <row r="15978" customFormat="false" ht="15.75" hidden="false" customHeight="false" outlineLevel="0" collapsed="false">
      <c r="D15978" s="240" t="n">
        <v>15978</v>
      </c>
    </row>
    <row r="15979" customFormat="false" ht="15.75" hidden="false" customHeight="false" outlineLevel="0" collapsed="false">
      <c r="D15979" s="240" t="n">
        <v>15979</v>
      </c>
    </row>
    <row r="15980" customFormat="false" ht="15.75" hidden="false" customHeight="false" outlineLevel="0" collapsed="false">
      <c r="D15980" s="240" t="n">
        <v>15980</v>
      </c>
    </row>
    <row r="15981" customFormat="false" ht="15.75" hidden="false" customHeight="false" outlineLevel="0" collapsed="false">
      <c r="D15981" s="240" t="n">
        <v>15981</v>
      </c>
    </row>
    <row r="15982" customFormat="false" ht="15.75" hidden="false" customHeight="false" outlineLevel="0" collapsed="false">
      <c r="D15982" s="240" t="n">
        <v>15982</v>
      </c>
    </row>
    <row r="15983" customFormat="false" ht="15.75" hidden="false" customHeight="false" outlineLevel="0" collapsed="false">
      <c r="D15983" s="240" t="n">
        <v>15983</v>
      </c>
    </row>
    <row r="15984" customFormat="false" ht="15.75" hidden="false" customHeight="false" outlineLevel="0" collapsed="false">
      <c r="D15984" s="240" t="n">
        <v>15984</v>
      </c>
    </row>
    <row r="15985" customFormat="false" ht="15.75" hidden="false" customHeight="false" outlineLevel="0" collapsed="false">
      <c r="D15985" s="240" t="n">
        <v>15985</v>
      </c>
    </row>
    <row r="15986" customFormat="false" ht="15.75" hidden="false" customHeight="false" outlineLevel="0" collapsed="false">
      <c r="D15986" s="240" t="n">
        <v>15986</v>
      </c>
    </row>
    <row r="15987" customFormat="false" ht="15.75" hidden="false" customHeight="false" outlineLevel="0" collapsed="false">
      <c r="D15987" s="240" t="n">
        <v>15987</v>
      </c>
    </row>
    <row r="15988" customFormat="false" ht="15.75" hidden="false" customHeight="false" outlineLevel="0" collapsed="false">
      <c r="D15988" s="240" t="n">
        <v>15988</v>
      </c>
    </row>
    <row r="15989" customFormat="false" ht="15.75" hidden="false" customHeight="false" outlineLevel="0" collapsed="false">
      <c r="D15989" s="240" t="n">
        <v>15989</v>
      </c>
    </row>
    <row r="15990" customFormat="false" ht="15.75" hidden="false" customHeight="false" outlineLevel="0" collapsed="false">
      <c r="D15990" s="240" t="n">
        <v>15990</v>
      </c>
    </row>
    <row r="15991" customFormat="false" ht="15.75" hidden="false" customHeight="false" outlineLevel="0" collapsed="false">
      <c r="D15991" s="240" t="n">
        <v>15991</v>
      </c>
    </row>
    <row r="15992" customFormat="false" ht="15.75" hidden="false" customHeight="false" outlineLevel="0" collapsed="false">
      <c r="D15992" s="240" t="n">
        <v>15992</v>
      </c>
    </row>
    <row r="15993" customFormat="false" ht="15.75" hidden="false" customHeight="false" outlineLevel="0" collapsed="false">
      <c r="D15993" s="240" t="n">
        <v>15993</v>
      </c>
    </row>
    <row r="15994" customFormat="false" ht="15.75" hidden="false" customHeight="false" outlineLevel="0" collapsed="false">
      <c r="D15994" s="240" t="n">
        <v>15994</v>
      </c>
    </row>
    <row r="15995" customFormat="false" ht="15.75" hidden="false" customHeight="false" outlineLevel="0" collapsed="false">
      <c r="D15995" s="240" t="n">
        <v>15995</v>
      </c>
    </row>
    <row r="15996" customFormat="false" ht="15.75" hidden="false" customHeight="false" outlineLevel="0" collapsed="false">
      <c r="D15996" s="240" t="n">
        <v>15996</v>
      </c>
    </row>
    <row r="15997" customFormat="false" ht="15.75" hidden="false" customHeight="false" outlineLevel="0" collapsed="false">
      <c r="D15997" s="240" t="n">
        <v>15997</v>
      </c>
    </row>
    <row r="15998" customFormat="false" ht="15.75" hidden="false" customHeight="false" outlineLevel="0" collapsed="false">
      <c r="D15998" s="240" t="n">
        <v>15998</v>
      </c>
    </row>
    <row r="15999" customFormat="false" ht="15.75" hidden="false" customHeight="false" outlineLevel="0" collapsed="false">
      <c r="D15999" s="240" t="n">
        <v>15999</v>
      </c>
    </row>
    <row r="16000" customFormat="false" ht="15.75" hidden="false" customHeight="false" outlineLevel="0" collapsed="false">
      <c r="D16000" s="240" t="n">
        <v>16000</v>
      </c>
    </row>
    <row r="16001" customFormat="false" ht="15.75" hidden="false" customHeight="false" outlineLevel="0" collapsed="false">
      <c r="D16001" s="240" t="n">
        <v>16001</v>
      </c>
    </row>
    <row r="16002" customFormat="false" ht="15.75" hidden="false" customHeight="false" outlineLevel="0" collapsed="false">
      <c r="D16002" s="240" t="n">
        <v>16002</v>
      </c>
    </row>
    <row r="16003" customFormat="false" ht="15.75" hidden="false" customHeight="false" outlineLevel="0" collapsed="false">
      <c r="D16003" s="240" t="n">
        <v>16003</v>
      </c>
    </row>
    <row r="16004" customFormat="false" ht="15.75" hidden="false" customHeight="false" outlineLevel="0" collapsed="false">
      <c r="D16004" s="240" t="n">
        <v>16004</v>
      </c>
    </row>
    <row r="16005" customFormat="false" ht="15.75" hidden="false" customHeight="false" outlineLevel="0" collapsed="false">
      <c r="D16005" s="240" t="n">
        <v>16005</v>
      </c>
    </row>
    <row r="16006" customFormat="false" ht="15.75" hidden="false" customHeight="false" outlineLevel="0" collapsed="false">
      <c r="D16006" s="240" t="n">
        <v>16006</v>
      </c>
    </row>
    <row r="16007" customFormat="false" ht="15.75" hidden="false" customHeight="false" outlineLevel="0" collapsed="false">
      <c r="D16007" s="240" t="n">
        <v>16007</v>
      </c>
    </row>
    <row r="16008" customFormat="false" ht="15.75" hidden="false" customHeight="false" outlineLevel="0" collapsed="false">
      <c r="D16008" s="240" t="n">
        <v>16008</v>
      </c>
    </row>
    <row r="16009" customFormat="false" ht="15.75" hidden="false" customHeight="false" outlineLevel="0" collapsed="false">
      <c r="D16009" s="240" t="n">
        <v>16009</v>
      </c>
    </row>
    <row r="16010" customFormat="false" ht="15.75" hidden="false" customHeight="false" outlineLevel="0" collapsed="false">
      <c r="D16010" s="240" t="n">
        <v>16010</v>
      </c>
    </row>
    <row r="16011" customFormat="false" ht="15.75" hidden="false" customHeight="false" outlineLevel="0" collapsed="false">
      <c r="D16011" s="240" t="n">
        <v>16011</v>
      </c>
    </row>
    <row r="16012" customFormat="false" ht="15.75" hidden="false" customHeight="false" outlineLevel="0" collapsed="false">
      <c r="D16012" s="240" t="n">
        <v>16012</v>
      </c>
    </row>
    <row r="16013" customFormat="false" ht="15.75" hidden="false" customHeight="false" outlineLevel="0" collapsed="false">
      <c r="D16013" s="240" t="n">
        <v>16013</v>
      </c>
    </row>
    <row r="16014" customFormat="false" ht="15.75" hidden="false" customHeight="false" outlineLevel="0" collapsed="false">
      <c r="D16014" s="240" t="n">
        <v>16014</v>
      </c>
    </row>
    <row r="16015" customFormat="false" ht="15.75" hidden="false" customHeight="false" outlineLevel="0" collapsed="false">
      <c r="D16015" s="240" t="n">
        <v>16015</v>
      </c>
    </row>
    <row r="16016" customFormat="false" ht="15.75" hidden="false" customHeight="false" outlineLevel="0" collapsed="false">
      <c r="D16016" s="240" t="n">
        <v>16016</v>
      </c>
    </row>
    <row r="16017" customFormat="false" ht="15.75" hidden="false" customHeight="false" outlineLevel="0" collapsed="false">
      <c r="D16017" s="240" t="n">
        <v>16017</v>
      </c>
    </row>
    <row r="16018" customFormat="false" ht="15.75" hidden="false" customHeight="false" outlineLevel="0" collapsed="false">
      <c r="D16018" s="240" t="n">
        <v>16018</v>
      </c>
    </row>
    <row r="16019" customFormat="false" ht="15.75" hidden="false" customHeight="false" outlineLevel="0" collapsed="false">
      <c r="D16019" s="240" t="n">
        <v>16019</v>
      </c>
    </row>
    <row r="16020" customFormat="false" ht="15.75" hidden="false" customHeight="false" outlineLevel="0" collapsed="false">
      <c r="D16020" s="240" t="n">
        <v>16020</v>
      </c>
    </row>
    <row r="16021" customFormat="false" ht="15.75" hidden="false" customHeight="false" outlineLevel="0" collapsed="false">
      <c r="D16021" s="240" t="n">
        <v>16021</v>
      </c>
    </row>
    <row r="16022" customFormat="false" ht="15.75" hidden="false" customHeight="false" outlineLevel="0" collapsed="false">
      <c r="D16022" s="240" t="n">
        <v>16022</v>
      </c>
    </row>
    <row r="16023" customFormat="false" ht="15.75" hidden="false" customHeight="false" outlineLevel="0" collapsed="false">
      <c r="D16023" s="240" t="n">
        <v>16023</v>
      </c>
    </row>
    <row r="16024" customFormat="false" ht="15.75" hidden="false" customHeight="false" outlineLevel="0" collapsed="false">
      <c r="D16024" s="240" t="n">
        <v>16024</v>
      </c>
    </row>
    <row r="16025" customFormat="false" ht="15.75" hidden="false" customHeight="false" outlineLevel="0" collapsed="false">
      <c r="D16025" s="240" t="n">
        <v>16025</v>
      </c>
    </row>
    <row r="16026" customFormat="false" ht="15.75" hidden="false" customHeight="false" outlineLevel="0" collapsed="false">
      <c r="D16026" s="240" t="n">
        <v>16026</v>
      </c>
    </row>
    <row r="16027" customFormat="false" ht="15.75" hidden="false" customHeight="false" outlineLevel="0" collapsed="false">
      <c r="D16027" s="240" t="n">
        <v>16027</v>
      </c>
    </row>
    <row r="16028" customFormat="false" ht="15.75" hidden="false" customHeight="false" outlineLevel="0" collapsed="false">
      <c r="D16028" s="240" t="n">
        <v>16028</v>
      </c>
    </row>
    <row r="16029" customFormat="false" ht="15.75" hidden="false" customHeight="false" outlineLevel="0" collapsed="false">
      <c r="D16029" s="240" t="n">
        <v>16029</v>
      </c>
    </row>
    <row r="16030" customFormat="false" ht="15.75" hidden="false" customHeight="false" outlineLevel="0" collapsed="false">
      <c r="D16030" s="240" t="n">
        <v>16030</v>
      </c>
    </row>
    <row r="16031" customFormat="false" ht="15.75" hidden="false" customHeight="false" outlineLevel="0" collapsed="false">
      <c r="D16031" s="240" t="n">
        <v>16031</v>
      </c>
    </row>
    <row r="16032" customFormat="false" ht="15.75" hidden="false" customHeight="false" outlineLevel="0" collapsed="false">
      <c r="D16032" s="240" t="n">
        <v>16032</v>
      </c>
    </row>
    <row r="16033" customFormat="false" ht="15.75" hidden="false" customHeight="false" outlineLevel="0" collapsed="false">
      <c r="D16033" s="240" t="n">
        <v>16033</v>
      </c>
    </row>
    <row r="16034" customFormat="false" ht="15.75" hidden="false" customHeight="false" outlineLevel="0" collapsed="false">
      <c r="D16034" s="240" t="n">
        <v>16034</v>
      </c>
    </row>
    <row r="16035" customFormat="false" ht="15.75" hidden="false" customHeight="false" outlineLevel="0" collapsed="false">
      <c r="D16035" s="240" t="n">
        <v>16035</v>
      </c>
    </row>
    <row r="16036" customFormat="false" ht="15.75" hidden="false" customHeight="false" outlineLevel="0" collapsed="false">
      <c r="D16036" s="240" t="n">
        <v>16036</v>
      </c>
    </row>
    <row r="16037" customFormat="false" ht="15.75" hidden="false" customHeight="false" outlineLevel="0" collapsed="false">
      <c r="D16037" s="240" t="n">
        <v>16037</v>
      </c>
    </row>
    <row r="16038" customFormat="false" ht="15.75" hidden="false" customHeight="false" outlineLevel="0" collapsed="false">
      <c r="D16038" s="240" t="n">
        <v>16038</v>
      </c>
    </row>
    <row r="16039" customFormat="false" ht="15.75" hidden="false" customHeight="false" outlineLevel="0" collapsed="false">
      <c r="D16039" s="240" t="n">
        <v>16039</v>
      </c>
    </row>
    <row r="16040" customFormat="false" ht="15.75" hidden="false" customHeight="false" outlineLevel="0" collapsed="false">
      <c r="D16040" s="240" t="n">
        <v>16040</v>
      </c>
    </row>
    <row r="16041" customFormat="false" ht="15.75" hidden="false" customHeight="false" outlineLevel="0" collapsed="false">
      <c r="D16041" s="240" t="n">
        <v>16041</v>
      </c>
    </row>
    <row r="16042" customFormat="false" ht="15.75" hidden="false" customHeight="false" outlineLevel="0" collapsed="false">
      <c r="D16042" s="240" t="n">
        <v>16042</v>
      </c>
    </row>
    <row r="16043" customFormat="false" ht="15.75" hidden="false" customHeight="false" outlineLevel="0" collapsed="false">
      <c r="D16043" s="240" t="n">
        <v>16043</v>
      </c>
    </row>
    <row r="16044" customFormat="false" ht="15.75" hidden="false" customHeight="false" outlineLevel="0" collapsed="false">
      <c r="D16044" s="240" t="n">
        <v>16044</v>
      </c>
    </row>
    <row r="16045" customFormat="false" ht="15.75" hidden="false" customHeight="false" outlineLevel="0" collapsed="false">
      <c r="D16045" s="240" t="n">
        <v>16045</v>
      </c>
    </row>
    <row r="16046" customFormat="false" ht="15.75" hidden="false" customHeight="false" outlineLevel="0" collapsed="false">
      <c r="D16046" s="240" t="n">
        <v>16046</v>
      </c>
    </row>
    <row r="16047" customFormat="false" ht="15.75" hidden="false" customHeight="false" outlineLevel="0" collapsed="false">
      <c r="D16047" s="240" t="n">
        <v>16047</v>
      </c>
    </row>
    <row r="16048" customFormat="false" ht="15.75" hidden="false" customHeight="false" outlineLevel="0" collapsed="false">
      <c r="D16048" s="240" t="n">
        <v>16048</v>
      </c>
    </row>
    <row r="16049" customFormat="false" ht="15.75" hidden="false" customHeight="false" outlineLevel="0" collapsed="false">
      <c r="D16049" s="240" t="n">
        <v>16049</v>
      </c>
    </row>
    <row r="16050" customFormat="false" ht="15.75" hidden="false" customHeight="false" outlineLevel="0" collapsed="false">
      <c r="D16050" s="240" t="n">
        <v>16050</v>
      </c>
    </row>
    <row r="16051" customFormat="false" ht="15.75" hidden="false" customHeight="false" outlineLevel="0" collapsed="false">
      <c r="D16051" s="240" t="n">
        <v>16051</v>
      </c>
    </row>
    <row r="16052" customFormat="false" ht="15.75" hidden="false" customHeight="false" outlineLevel="0" collapsed="false">
      <c r="D16052" s="240" t="n">
        <v>16052</v>
      </c>
    </row>
    <row r="16053" customFormat="false" ht="15.75" hidden="false" customHeight="false" outlineLevel="0" collapsed="false">
      <c r="D16053" s="240" t="n">
        <v>16053</v>
      </c>
    </row>
    <row r="16054" customFormat="false" ht="15.75" hidden="false" customHeight="false" outlineLevel="0" collapsed="false">
      <c r="D16054" s="240" t="n">
        <v>16054</v>
      </c>
    </row>
    <row r="16055" customFormat="false" ht="15.75" hidden="false" customHeight="false" outlineLevel="0" collapsed="false">
      <c r="D16055" s="240" t="n">
        <v>16055</v>
      </c>
    </row>
    <row r="16056" customFormat="false" ht="15.75" hidden="false" customHeight="false" outlineLevel="0" collapsed="false">
      <c r="D16056" s="240" t="n">
        <v>16056</v>
      </c>
    </row>
    <row r="16057" customFormat="false" ht="15.75" hidden="false" customHeight="false" outlineLevel="0" collapsed="false">
      <c r="D16057" s="240" t="n">
        <v>16057</v>
      </c>
    </row>
    <row r="16058" customFormat="false" ht="15.75" hidden="false" customHeight="false" outlineLevel="0" collapsed="false">
      <c r="D16058" s="240" t="n">
        <v>16058</v>
      </c>
    </row>
    <row r="16059" customFormat="false" ht="15.75" hidden="false" customHeight="false" outlineLevel="0" collapsed="false">
      <c r="D16059" s="240" t="n">
        <v>16059</v>
      </c>
    </row>
    <row r="16060" customFormat="false" ht="15.75" hidden="false" customHeight="false" outlineLevel="0" collapsed="false">
      <c r="D16060" s="240" t="n">
        <v>16060</v>
      </c>
    </row>
    <row r="16061" customFormat="false" ht="15.75" hidden="false" customHeight="false" outlineLevel="0" collapsed="false">
      <c r="D16061" s="240" t="n">
        <v>16061</v>
      </c>
    </row>
    <row r="16062" customFormat="false" ht="15.75" hidden="false" customHeight="false" outlineLevel="0" collapsed="false">
      <c r="D16062" s="240" t="n">
        <v>16062</v>
      </c>
    </row>
    <row r="16063" customFormat="false" ht="15.75" hidden="false" customHeight="false" outlineLevel="0" collapsed="false">
      <c r="D16063" s="240" t="n">
        <v>16063</v>
      </c>
    </row>
    <row r="16064" customFormat="false" ht="15.75" hidden="false" customHeight="false" outlineLevel="0" collapsed="false">
      <c r="D16064" s="240" t="n">
        <v>16064</v>
      </c>
    </row>
    <row r="16065" customFormat="false" ht="15.75" hidden="false" customHeight="false" outlineLevel="0" collapsed="false">
      <c r="D16065" s="240" t="n">
        <v>16065</v>
      </c>
    </row>
    <row r="16066" customFormat="false" ht="15.75" hidden="false" customHeight="false" outlineLevel="0" collapsed="false">
      <c r="D16066" s="240" t="n">
        <v>16066</v>
      </c>
    </row>
    <row r="16067" customFormat="false" ht="15.75" hidden="false" customHeight="false" outlineLevel="0" collapsed="false">
      <c r="D16067" s="240" t="n">
        <v>16067</v>
      </c>
    </row>
    <row r="16068" customFormat="false" ht="15.75" hidden="false" customHeight="false" outlineLevel="0" collapsed="false">
      <c r="D16068" s="240" t="n">
        <v>16068</v>
      </c>
    </row>
    <row r="16069" customFormat="false" ht="15.75" hidden="false" customHeight="false" outlineLevel="0" collapsed="false">
      <c r="D16069" s="240" t="n">
        <v>16069</v>
      </c>
    </row>
    <row r="16070" customFormat="false" ht="15.75" hidden="false" customHeight="false" outlineLevel="0" collapsed="false">
      <c r="D16070" s="240" t="n">
        <v>16070</v>
      </c>
    </row>
    <row r="16071" customFormat="false" ht="15.75" hidden="false" customHeight="false" outlineLevel="0" collapsed="false">
      <c r="D16071" s="240" t="n">
        <v>16071</v>
      </c>
    </row>
    <row r="16072" customFormat="false" ht="15.75" hidden="false" customHeight="false" outlineLevel="0" collapsed="false">
      <c r="D16072" s="240" t="n">
        <v>16072</v>
      </c>
    </row>
    <row r="16073" customFormat="false" ht="15.75" hidden="false" customHeight="false" outlineLevel="0" collapsed="false">
      <c r="D16073" s="240" t="n">
        <v>16073</v>
      </c>
    </row>
    <row r="16074" customFormat="false" ht="15.75" hidden="false" customHeight="false" outlineLevel="0" collapsed="false">
      <c r="D16074" s="240" t="n">
        <v>16074</v>
      </c>
    </row>
    <row r="16075" customFormat="false" ht="15.75" hidden="false" customHeight="false" outlineLevel="0" collapsed="false">
      <c r="D16075" s="240" t="n">
        <v>16075</v>
      </c>
    </row>
    <row r="16076" customFormat="false" ht="15.75" hidden="false" customHeight="false" outlineLevel="0" collapsed="false">
      <c r="D16076" s="240" t="n">
        <v>16076</v>
      </c>
    </row>
    <row r="16077" customFormat="false" ht="15.75" hidden="false" customHeight="false" outlineLevel="0" collapsed="false">
      <c r="D16077" s="240" t="n">
        <v>16077</v>
      </c>
    </row>
    <row r="16078" customFormat="false" ht="15.75" hidden="false" customHeight="false" outlineLevel="0" collapsed="false">
      <c r="D16078" s="240" t="n">
        <v>16078</v>
      </c>
    </row>
    <row r="16079" customFormat="false" ht="15.75" hidden="false" customHeight="false" outlineLevel="0" collapsed="false">
      <c r="D16079" s="240" t="n">
        <v>16079</v>
      </c>
    </row>
    <row r="16080" customFormat="false" ht="15.75" hidden="false" customHeight="false" outlineLevel="0" collapsed="false">
      <c r="D16080" s="240" t="n">
        <v>16080</v>
      </c>
    </row>
    <row r="16081" customFormat="false" ht="15.75" hidden="false" customHeight="false" outlineLevel="0" collapsed="false">
      <c r="D16081" s="240" t="n">
        <v>16081</v>
      </c>
    </row>
    <row r="16082" customFormat="false" ht="15.75" hidden="false" customHeight="false" outlineLevel="0" collapsed="false">
      <c r="D16082" s="240" t="n">
        <v>16082</v>
      </c>
    </row>
    <row r="16083" customFormat="false" ht="15.75" hidden="false" customHeight="false" outlineLevel="0" collapsed="false">
      <c r="D16083" s="240" t="n">
        <v>16083</v>
      </c>
    </row>
    <row r="16084" customFormat="false" ht="15.75" hidden="false" customHeight="false" outlineLevel="0" collapsed="false">
      <c r="D16084" s="240" t="n">
        <v>16084</v>
      </c>
    </row>
    <row r="16085" customFormat="false" ht="15.75" hidden="false" customHeight="false" outlineLevel="0" collapsed="false">
      <c r="D16085" s="240" t="n">
        <v>16085</v>
      </c>
    </row>
    <row r="16086" customFormat="false" ht="15.75" hidden="false" customHeight="false" outlineLevel="0" collapsed="false">
      <c r="D16086" s="240" t="n">
        <v>16086</v>
      </c>
    </row>
    <row r="16087" customFormat="false" ht="15.75" hidden="false" customHeight="false" outlineLevel="0" collapsed="false">
      <c r="D16087" s="240" t="n">
        <v>16087</v>
      </c>
    </row>
    <row r="16088" customFormat="false" ht="15.75" hidden="false" customHeight="false" outlineLevel="0" collapsed="false">
      <c r="D16088" s="240" t="n">
        <v>16088</v>
      </c>
    </row>
    <row r="16089" customFormat="false" ht="15.75" hidden="false" customHeight="false" outlineLevel="0" collapsed="false">
      <c r="D16089" s="240" t="n">
        <v>16089</v>
      </c>
    </row>
    <row r="16090" customFormat="false" ht="15.75" hidden="false" customHeight="false" outlineLevel="0" collapsed="false">
      <c r="D16090" s="240" t="n">
        <v>16090</v>
      </c>
    </row>
    <row r="16091" customFormat="false" ht="15.75" hidden="false" customHeight="false" outlineLevel="0" collapsed="false">
      <c r="D16091" s="240" t="n">
        <v>16091</v>
      </c>
    </row>
    <row r="16092" customFormat="false" ht="15.75" hidden="false" customHeight="false" outlineLevel="0" collapsed="false">
      <c r="D16092" s="240" t="n">
        <v>16092</v>
      </c>
    </row>
    <row r="16093" customFormat="false" ht="15.75" hidden="false" customHeight="false" outlineLevel="0" collapsed="false">
      <c r="D16093" s="240" t="n">
        <v>16093</v>
      </c>
    </row>
    <row r="16094" customFormat="false" ht="15.75" hidden="false" customHeight="false" outlineLevel="0" collapsed="false">
      <c r="D16094" s="240" t="n">
        <v>16094</v>
      </c>
    </row>
    <row r="16095" customFormat="false" ht="15.75" hidden="false" customHeight="false" outlineLevel="0" collapsed="false">
      <c r="D16095" s="240" t="n">
        <v>16095</v>
      </c>
    </row>
    <row r="16096" customFormat="false" ht="15.75" hidden="false" customHeight="false" outlineLevel="0" collapsed="false">
      <c r="D16096" s="240" t="n">
        <v>16096</v>
      </c>
    </row>
    <row r="16097" customFormat="false" ht="15.75" hidden="false" customHeight="false" outlineLevel="0" collapsed="false">
      <c r="D16097" s="240" t="n">
        <v>16097</v>
      </c>
    </row>
    <row r="16098" customFormat="false" ht="15.75" hidden="false" customHeight="false" outlineLevel="0" collapsed="false">
      <c r="D16098" s="240" t="n">
        <v>16098</v>
      </c>
    </row>
    <row r="16099" customFormat="false" ht="15.75" hidden="false" customHeight="false" outlineLevel="0" collapsed="false">
      <c r="D16099" s="240" t="n">
        <v>16099</v>
      </c>
    </row>
    <row r="16100" customFormat="false" ht="15.75" hidden="false" customHeight="false" outlineLevel="0" collapsed="false">
      <c r="D16100" s="240" t="n">
        <v>16100</v>
      </c>
    </row>
    <row r="16101" customFormat="false" ht="15.75" hidden="false" customHeight="false" outlineLevel="0" collapsed="false">
      <c r="D16101" s="240" t="n">
        <v>16101</v>
      </c>
    </row>
    <row r="16102" customFormat="false" ht="15.75" hidden="false" customHeight="false" outlineLevel="0" collapsed="false">
      <c r="D16102" s="240" t="n">
        <v>16102</v>
      </c>
    </row>
    <row r="16103" customFormat="false" ht="15.75" hidden="false" customHeight="false" outlineLevel="0" collapsed="false">
      <c r="D16103" s="240" t="n">
        <v>16103</v>
      </c>
    </row>
    <row r="16104" customFormat="false" ht="15.75" hidden="false" customHeight="false" outlineLevel="0" collapsed="false">
      <c r="D16104" s="240" t="n">
        <v>16104</v>
      </c>
    </row>
    <row r="16105" customFormat="false" ht="15.75" hidden="false" customHeight="false" outlineLevel="0" collapsed="false">
      <c r="D16105" s="240" t="n">
        <v>16105</v>
      </c>
    </row>
    <row r="16106" customFormat="false" ht="15.75" hidden="false" customHeight="false" outlineLevel="0" collapsed="false">
      <c r="D16106" s="240" t="n">
        <v>16106</v>
      </c>
    </row>
    <row r="16107" customFormat="false" ht="15.75" hidden="false" customHeight="false" outlineLevel="0" collapsed="false">
      <c r="D16107" s="240" t="n">
        <v>16107</v>
      </c>
    </row>
    <row r="16108" customFormat="false" ht="15.75" hidden="false" customHeight="false" outlineLevel="0" collapsed="false">
      <c r="D16108" s="240" t="n">
        <v>16108</v>
      </c>
    </row>
    <row r="16109" customFormat="false" ht="15.75" hidden="false" customHeight="false" outlineLevel="0" collapsed="false">
      <c r="D16109" s="240" t="n">
        <v>16109</v>
      </c>
    </row>
    <row r="16110" customFormat="false" ht="15.75" hidden="false" customHeight="false" outlineLevel="0" collapsed="false">
      <c r="D16110" s="240" t="n">
        <v>16110</v>
      </c>
    </row>
    <row r="16111" customFormat="false" ht="15.75" hidden="false" customHeight="false" outlineLevel="0" collapsed="false">
      <c r="D16111" s="240" t="n">
        <v>16111</v>
      </c>
    </row>
    <row r="16112" customFormat="false" ht="15.75" hidden="false" customHeight="false" outlineLevel="0" collapsed="false">
      <c r="D16112" s="240" t="n">
        <v>16112</v>
      </c>
    </row>
    <row r="16113" customFormat="false" ht="15.75" hidden="false" customHeight="false" outlineLevel="0" collapsed="false">
      <c r="D16113" s="240" t="n">
        <v>16113</v>
      </c>
    </row>
    <row r="16114" customFormat="false" ht="15.75" hidden="false" customHeight="false" outlineLevel="0" collapsed="false">
      <c r="D16114" s="240" t="n">
        <v>16114</v>
      </c>
    </row>
    <row r="16115" customFormat="false" ht="15.75" hidden="false" customHeight="false" outlineLevel="0" collapsed="false">
      <c r="D16115" s="240" t="n">
        <v>16115</v>
      </c>
    </row>
    <row r="16116" customFormat="false" ht="15.75" hidden="false" customHeight="false" outlineLevel="0" collapsed="false">
      <c r="D16116" s="240" t="n">
        <v>16116</v>
      </c>
    </row>
    <row r="16117" customFormat="false" ht="15.75" hidden="false" customHeight="false" outlineLevel="0" collapsed="false">
      <c r="D16117" s="240" t="n">
        <v>16117</v>
      </c>
    </row>
    <row r="16118" customFormat="false" ht="15.75" hidden="false" customHeight="false" outlineLevel="0" collapsed="false">
      <c r="D16118" s="240" t="n">
        <v>16118</v>
      </c>
    </row>
    <row r="16119" customFormat="false" ht="15.75" hidden="false" customHeight="false" outlineLevel="0" collapsed="false">
      <c r="D16119" s="240" t="n">
        <v>16119</v>
      </c>
    </row>
    <row r="16120" customFormat="false" ht="15.75" hidden="false" customHeight="false" outlineLevel="0" collapsed="false">
      <c r="D16120" s="240" t="n">
        <v>16120</v>
      </c>
    </row>
    <row r="16121" customFormat="false" ht="15.75" hidden="false" customHeight="false" outlineLevel="0" collapsed="false">
      <c r="D16121" s="240" t="n">
        <v>16121</v>
      </c>
    </row>
    <row r="16122" customFormat="false" ht="15.75" hidden="false" customHeight="false" outlineLevel="0" collapsed="false">
      <c r="D16122" s="240" t="n">
        <v>16122</v>
      </c>
    </row>
    <row r="16123" customFormat="false" ht="15.75" hidden="false" customHeight="false" outlineLevel="0" collapsed="false">
      <c r="D16123" s="240" t="n">
        <v>16123</v>
      </c>
    </row>
    <row r="16124" customFormat="false" ht="15.75" hidden="false" customHeight="false" outlineLevel="0" collapsed="false">
      <c r="D16124" s="240" t="n">
        <v>16124</v>
      </c>
    </row>
    <row r="16125" customFormat="false" ht="15.75" hidden="false" customHeight="false" outlineLevel="0" collapsed="false">
      <c r="D16125" s="240" t="n">
        <v>16125</v>
      </c>
    </row>
    <row r="16126" customFormat="false" ht="15.75" hidden="false" customHeight="false" outlineLevel="0" collapsed="false">
      <c r="D16126" s="240" t="n">
        <v>16126</v>
      </c>
    </row>
    <row r="16127" customFormat="false" ht="15.75" hidden="false" customHeight="false" outlineLevel="0" collapsed="false">
      <c r="D16127" s="240" t="n">
        <v>16127</v>
      </c>
    </row>
    <row r="16128" customFormat="false" ht="15.75" hidden="false" customHeight="false" outlineLevel="0" collapsed="false">
      <c r="D16128" s="240" t="n">
        <v>16128</v>
      </c>
    </row>
    <row r="16129" customFormat="false" ht="15.75" hidden="false" customHeight="false" outlineLevel="0" collapsed="false">
      <c r="D16129" s="240" t="n">
        <v>16129</v>
      </c>
    </row>
    <row r="16130" customFormat="false" ht="15.75" hidden="false" customHeight="false" outlineLevel="0" collapsed="false">
      <c r="D16130" s="240" t="n">
        <v>16130</v>
      </c>
    </row>
    <row r="16131" customFormat="false" ht="15.75" hidden="false" customHeight="false" outlineLevel="0" collapsed="false">
      <c r="D16131" s="240" t="n">
        <v>16131</v>
      </c>
    </row>
    <row r="16132" customFormat="false" ht="15.75" hidden="false" customHeight="false" outlineLevel="0" collapsed="false">
      <c r="D16132" s="240" t="n">
        <v>16132</v>
      </c>
    </row>
    <row r="16133" customFormat="false" ht="15.75" hidden="false" customHeight="false" outlineLevel="0" collapsed="false">
      <c r="D16133" s="240" t="n">
        <v>16133</v>
      </c>
    </row>
    <row r="16134" customFormat="false" ht="15.75" hidden="false" customHeight="false" outlineLevel="0" collapsed="false">
      <c r="D16134" s="240" t="n">
        <v>16134</v>
      </c>
    </row>
    <row r="16135" customFormat="false" ht="15.75" hidden="false" customHeight="false" outlineLevel="0" collapsed="false">
      <c r="D16135" s="240" t="n">
        <v>16135</v>
      </c>
    </row>
    <row r="16136" customFormat="false" ht="15.75" hidden="false" customHeight="false" outlineLevel="0" collapsed="false">
      <c r="D16136" s="240" t="n">
        <v>16136</v>
      </c>
    </row>
    <row r="16137" customFormat="false" ht="15.75" hidden="false" customHeight="false" outlineLevel="0" collapsed="false">
      <c r="D16137" s="240" t="n">
        <v>16137</v>
      </c>
    </row>
    <row r="16138" customFormat="false" ht="15.75" hidden="false" customHeight="false" outlineLevel="0" collapsed="false">
      <c r="D16138" s="240" t="n">
        <v>16138</v>
      </c>
    </row>
    <row r="16139" customFormat="false" ht="15.75" hidden="false" customHeight="false" outlineLevel="0" collapsed="false">
      <c r="D16139" s="240" t="n">
        <v>16139</v>
      </c>
    </row>
    <row r="16140" customFormat="false" ht="15.75" hidden="false" customHeight="false" outlineLevel="0" collapsed="false">
      <c r="D16140" s="240" t="n">
        <v>16140</v>
      </c>
    </row>
    <row r="16141" customFormat="false" ht="15.75" hidden="false" customHeight="false" outlineLevel="0" collapsed="false">
      <c r="D16141" s="240" t="n">
        <v>16141</v>
      </c>
    </row>
    <row r="16142" customFormat="false" ht="15.75" hidden="false" customHeight="false" outlineLevel="0" collapsed="false">
      <c r="D16142" s="240" t="n">
        <v>16142</v>
      </c>
    </row>
    <row r="16143" customFormat="false" ht="15.75" hidden="false" customHeight="false" outlineLevel="0" collapsed="false">
      <c r="D16143" s="240" t="n">
        <v>16143</v>
      </c>
    </row>
    <row r="16144" customFormat="false" ht="15.75" hidden="false" customHeight="false" outlineLevel="0" collapsed="false">
      <c r="D16144" s="240" t="n">
        <v>16144</v>
      </c>
    </row>
    <row r="16145" customFormat="false" ht="15.75" hidden="false" customHeight="false" outlineLevel="0" collapsed="false">
      <c r="D16145" s="240" t="n">
        <v>16145</v>
      </c>
    </row>
    <row r="16146" customFormat="false" ht="15.75" hidden="false" customHeight="false" outlineLevel="0" collapsed="false">
      <c r="D16146" s="240" t="n">
        <v>16146</v>
      </c>
    </row>
    <row r="16147" customFormat="false" ht="15.75" hidden="false" customHeight="false" outlineLevel="0" collapsed="false">
      <c r="D16147" s="240" t="n">
        <v>16147</v>
      </c>
    </row>
    <row r="16148" customFormat="false" ht="15.75" hidden="false" customHeight="false" outlineLevel="0" collapsed="false">
      <c r="D16148" s="240" t="n">
        <v>16148</v>
      </c>
    </row>
    <row r="16149" customFormat="false" ht="15.75" hidden="false" customHeight="false" outlineLevel="0" collapsed="false">
      <c r="D16149" s="240" t="n">
        <v>16149</v>
      </c>
    </row>
    <row r="16150" customFormat="false" ht="15.75" hidden="false" customHeight="false" outlineLevel="0" collapsed="false">
      <c r="D16150" s="240" t="n">
        <v>16150</v>
      </c>
    </row>
    <row r="16151" customFormat="false" ht="15.75" hidden="false" customHeight="false" outlineLevel="0" collapsed="false">
      <c r="D16151" s="240" t="n">
        <v>16151</v>
      </c>
    </row>
    <row r="16152" customFormat="false" ht="15.75" hidden="false" customHeight="false" outlineLevel="0" collapsed="false">
      <c r="D16152" s="240" t="n">
        <v>16152</v>
      </c>
    </row>
    <row r="16153" customFormat="false" ht="15.75" hidden="false" customHeight="false" outlineLevel="0" collapsed="false">
      <c r="D16153" s="240" t="n">
        <v>16153</v>
      </c>
    </row>
    <row r="16154" customFormat="false" ht="15.75" hidden="false" customHeight="false" outlineLevel="0" collapsed="false">
      <c r="D16154" s="240" t="n">
        <v>16154</v>
      </c>
    </row>
    <row r="16155" customFormat="false" ht="15.75" hidden="false" customHeight="false" outlineLevel="0" collapsed="false">
      <c r="D16155" s="240" t="n">
        <v>16155</v>
      </c>
    </row>
    <row r="16156" customFormat="false" ht="15.75" hidden="false" customHeight="false" outlineLevel="0" collapsed="false">
      <c r="D16156" s="240" t="n">
        <v>16156</v>
      </c>
    </row>
    <row r="16157" customFormat="false" ht="15.75" hidden="false" customHeight="false" outlineLevel="0" collapsed="false">
      <c r="D16157" s="240" t="n">
        <v>16157</v>
      </c>
    </row>
    <row r="16158" customFormat="false" ht="15.75" hidden="false" customHeight="false" outlineLevel="0" collapsed="false">
      <c r="D16158" s="240" t="n">
        <v>16158</v>
      </c>
    </row>
    <row r="16159" customFormat="false" ht="15.75" hidden="false" customHeight="false" outlineLevel="0" collapsed="false">
      <c r="D16159" s="240" t="n">
        <v>16159</v>
      </c>
    </row>
    <row r="16160" customFormat="false" ht="15.75" hidden="false" customHeight="false" outlineLevel="0" collapsed="false">
      <c r="D16160" s="240" t="n">
        <v>16160</v>
      </c>
    </row>
    <row r="16161" customFormat="false" ht="15.75" hidden="false" customHeight="false" outlineLevel="0" collapsed="false">
      <c r="D16161" s="240" t="n">
        <v>16161</v>
      </c>
    </row>
    <row r="16162" customFormat="false" ht="15.75" hidden="false" customHeight="false" outlineLevel="0" collapsed="false">
      <c r="D16162" s="240" t="n">
        <v>16162</v>
      </c>
    </row>
    <row r="16163" customFormat="false" ht="15.75" hidden="false" customHeight="false" outlineLevel="0" collapsed="false">
      <c r="D16163" s="240" t="n">
        <v>16163</v>
      </c>
    </row>
    <row r="16164" customFormat="false" ht="15.75" hidden="false" customHeight="false" outlineLevel="0" collapsed="false">
      <c r="D16164" s="240" t="n">
        <v>16164</v>
      </c>
    </row>
    <row r="16165" customFormat="false" ht="15.75" hidden="false" customHeight="false" outlineLevel="0" collapsed="false">
      <c r="D16165" s="240" t="n">
        <v>16165</v>
      </c>
    </row>
    <row r="16166" customFormat="false" ht="15.75" hidden="false" customHeight="false" outlineLevel="0" collapsed="false">
      <c r="D16166" s="240" t="n">
        <v>16166</v>
      </c>
    </row>
    <row r="16167" customFormat="false" ht="15.75" hidden="false" customHeight="false" outlineLevel="0" collapsed="false">
      <c r="D16167" s="240" t="n">
        <v>16167</v>
      </c>
    </row>
    <row r="16168" customFormat="false" ht="15.75" hidden="false" customHeight="false" outlineLevel="0" collapsed="false">
      <c r="D16168" s="240" t="n">
        <v>16168</v>
      </c>
    </row>
    <row r="16169" customFormat="false" ht="15.75" hidden="false" customHeight="false" outlineLevel="0" collapsed="false">
      <c r="D16169" s="240" t="n">
        <v>16169</v>
      </c>
    </row>
    <row r="16170" customFormat="false" ht="15.75" hidden="false" customHeight="false" outlineLevel="0" collapsed="false">
      <c r="D16170" s="240" t="n">
        <v>16170</v>
      </c>
    </row>
    <row r="16171" customFormat="false" ht="15.75" hidden="false" customHeight="false" outlineLevel="0" collapsed="false">
      <c r="D16171" s="240" t="n">
        <v>16171</v>
      </c>
    </row>
    <row r="16172" customFormat="false" ht="15.75" hidden="false" customHeight="false" outlineLevel="0" collapsed="false">
      <c r="D16172" s="240" t="n">
        <v>16172</v>
      </c>
    </row>
    <row r="16173" customFormat="false" ht="15.75" hidden="false" customHeight="false" outlineLevel="0" collapsed="false">
      <c r="D16173" s="240" t="n">
        <v>16173</v>
      </c>
    </row>
    <row r="16174" customFormat="false" ht="15.75" hidden="false" customHeight="false" outlineLevel="0" collapsed="false">
      <c r="D16174" s="240" t="n">
        <v>16174</v>
      </c>
    </row>
    <row r="16175" customFormat="false" ht="15.75" hidden="false" customHeight="false" outlineLevel="0" collapsed="false">
      <c r="D16175" s="240" t="n">
        <v>16175</v>
      </c>
    </row>
    <row r="16176" customFormat="false" ht="15.75" hidden="false" customHeight="false" outlineLevel="0" collapsed="false">
      <c r="D16176" s="240" t="n">
        <v>16176</v>
      </c>
    </row>
    <row r="16177" customFormat="false" ht="15.75" hidden="false" customHeight="false" outlineLevel="0" collapsed="false">
      <c r="D16177" s="240" t="n">
        <v>16177</v>
      </c>
    </row>
    <row r="16178" customFormat="false" ht="15.75" hidden="false" customHeight="false" outlineLevel="0" collapsed="false">
      <c r="D16178" s="240" t="n">
        <v>16178</v>
      </c>
    </row>
    <row r="16179" customFormat="false" ht="15.75" hidden="false" customHeight="false" outlineLevel="0" collapsed="false">
      <c r="D16179" s="240" t="n">
        <v>16179</v>
      </c>
    </row>
    <row r="16180" customFormat="false" ht="15.75" hidden="false" customHeight="false" outlineLevel="0" collapsed="false">
      <c r="D16180" s="240" t="n">
        <v>16180</v>
      </c>
    </row>
    <row r="16181" customFormat="false" ht="15.75" hidden="false" customHeight="false" outlineLevel="0" collapsed="false">
      <c r="D16181" s="240" t="n">
        <v>16181</v>
      </c>
    </row>
    <row r="16182" customFormat="false" ht="15.75" hidden="false" customHeight="false" outlineLevel="0" collapsed="false">
      <c r="D16182" s="240" t="n">
        <v>16182</v>
      </c>
    </row>
    <row r="16183" customFormat="false" ht="15.75" hidden="false" customHeight="false" outlineLevel="0" collapsed="false">
      <c r="D16183" s="240" t="n">
        <v>16183</v>
      </c>
    </row>
    <row r="16184" customFormat="false" ht="15.75" hidden="false" customHeight="false" outlineLevel="0" collapsed="false">
      <c r="D16184" s="240" t="n">
        <v>16184</v>
      </c>
    </row>
    <row r="16185" customFormat="false" ht="15.75" hidden="false" customHeight="false" outlineLevel="0" collapsed="false">
      <c r="D16185" s="240" t="n">
        <v>16185</v>
      </c>
    </row>
    <row r="16186" customFormat="false" ht="15.75" hidden="false" customHeight="false" outlineLevel="0" collapsed="false">
      <c r="D16186" s="240" t="n">
        <v>16186</v>
      </c>
    </row>
    <row r="16187" customFormat="false" ht="15.75" hidden="false" customHeight="false" outlineLevel="0" collapsed="false">
      <c r="D16187" s="240" t="n">
        <v>16187</v>
      </c>
    </row>
    <row r="16188" customFormat="false" ht="15.75" hidden="false" customHeight="false" outlineLevel="0" collapsed="false">
      <c r="D16188" s="240" t="n">
        <v>16188</v>
      </c>
    </row>
    <row r="16189" customFormat="false" ht="15.75" hidden="false" customHeight="false" outlineLevel="0" collapsed="false">
      <c r="D16189" s="240" t="n">
        <v>16189</v>
      </c>
    </row>
    <row r="16190" customFormat="false" ht="15.75" hidden="false" customHeight="false" outlineLevel="0" collapsed="false">
      <c r="D16190" s="240" t="n">
        <v>16190</v>
      </c>
    </row>
    <row r="16191" customFormat="false" ht="15.75" hidden="false" customHeight="false" outlineLevel="0" collapsed="false">
      <c r="D16191" s="240" t="n">
        <v>16191</v>
      </c>
    </row>
    <row r="16192" customFormat="false" ht="15.75" hidden="false" customHeight="false" outlineLevel="0" collapsed="false">
      <c r="D16192" s="240" t="n">
        <v>16192</v>
      </c>
    </row>
    <row r="16193" customFormat="false" ht="15.75" hidden="false" customHeight="false" outlineLevel="0" collapsed="false">
      <c r="D16193" s="240" t="n">
        <v>16193</v>
      </c>
    </row>
    <row r="16194" customFormat="false" ht="15.75" hidden="false" customHeight="false" outlineLevel="0" collapsed="false">
      <c r="D16194" s="240" t="n">
        <v>16194</v>
      </c>
    </row>
    <row r="16195" customFormat="false" ht="15.75" hidden="false" customHeight="false" outlineLevel="0" collapsed="false">
      <c r="D16195" s="240" t="n">
        <v>16195</v>
      </c>
    </row>
    <row r="16196" customFormat="false" ht="15.75" hidden="false" customHeight="false" outlineLevel="0" collapsed="false">
      <c r="D16196" s="240" t="n">
        <v>16196</v>
      </c>
    </row>
    <row r="16197" customFormat="false" ht="15.75" hidden="false" customHeight="false" outlineLevel="0" collapsed="false">
      <c r="D16197" s="240" t="n">
        <v>16197</v>
      </c>
    </row>
    <row r="16198" customFormat="false" ht="15.75" hidden="false" customHeight="false" outlineLevel="0" collapsed="false">
      <c r="D16198" s="240" t="n">
        <v>16198</v>
      </c>
    </row>
    <row r="16199" customFormat="false" ht="15.75" hidden="false" customHeight="false" outlineLevel="0" collapsed="false">
      <c r="D16199" s="240" t="n">
        <v>16199</v>
      </c>
    </row>
    <row r="16200" customFormat="false" ht="15.75" hidden="false" customHeight="false" outlineLevel="0" collapsed="false">
      <c r="D16200" s="240" t="n">
        <v>16200</v>
      </c>
    </row>
    <row r="16201" customFormat="false" ht="15.75" hidden="false" customHeight="false" outlineLevel="0" collapsed="false">
      <c r="D16201" s="240" t="n">
        <v>16201</v>
      </c>
    </row>
    <row r="16202" customFormat="false" ht="15.75" hidden="false" customHeight="false" outlineLevel="0" collapsed="false">
      <c r="D16202" s="240" t="n">
        <v>16202</v>
      </c>
    </row>
    <row r="16203" customFormat="false" ht="15.75" hidden="false" customHeight="false" outlineLevel="0" collapsed="false">
      <c r="D16203" s="240" t="n">
        <v>16203</v>
      </c>
    </row>
    <row r="16204" customFormat="false" ht="15.75" hidden="false" customHeight="false" outlineLevel="0" collapsed="false">
      <c r="D16204" s="240" t="n">
        <v>16204</v>
      </c>
    </row>
    <row r="16205" customFormat="false" ht="15.75" hidden="false" customHeight="false" outlineLevel="0" collapsed="false">
      <c r="D16205" s="240" t="n">
        <v>16205</v>
      </c>
    </row>
    <row r="16206" customFormat="false" ht="15.75" hidden="false" customHeight="false" outlineLevel="0" collapsed="false">
      <c r="D16206" s="240" t="n">
        <v>16206</v>
      </c>
    </row>
    <row r="16207" customFormat="false" ht="15.75" hidden="false" customHeight="false" outlineLevel="0" collapsed="false">
      <c r="D16207" s="240" t="n">
        <v>16207</v>
      </c>
    </row>
    <row r="16208" customFormat="false" ht="15.75" hidden="false" customHeight="false" outlineLevel="0" collapsed="false">
      <c r="D16208" s="240" t="n">
        <v>16208</v>
      </c>
    </row>
    <row r="16209" customFormat="false" ht="15.75" hidden="false" customHeight="false" outlineLevel="0" collapsed="false">
      <c r="D16209" s="240" t="n">
        <v>16209</v>
      </c>
    </row>
    <row r="16210" customFormat="false" ht="15.75" hidden="false" customHeight="false" outlineLevel="0" collapsed="false">
      <c r="D16210" s="240" t="n">
        <v>16210</v>
      </c>
    </row>
    <row r="16211" customFormat="false" ht="15.75" hidden="false" customHeight="false" outlineLevel="0" collapsed="false">
      <c r="D16211" s="240" t="n">
        <v>16211</v>
      </c>
    </row>
    <row r="16212" customFormat="false" ht="15.75" hidden="false" customHeight="false" outlineLevel="0" collapsed="false">
      <c r="D16212" s="240" t="n">
        <v>16212</v>
      </c>
    </row>
    <row r="16213" customFormat="false" ht="15.75" hidden="false" customHeight="false" outlineLevel="0" collapsed="false">
      <c r="D16213" s="240" t="n">
        <v>16213</v>
      </c>
    </row>
    <row r="16214" customFormat="false" ht="15.75" hidden="false" customHeight="false" outlineLevel="0" collapsed="false">
      <c r="D16214" s="240" t="n">
        <v>16214</v>
      </c>
    </row>
    <row r="16215" customFormat="false" ht="15.75" hidden="false" customHeight="false" outlineLevel="0" collapsed="false">
      <c r="D16215" s="240" t="n">
        <v>16215</v>
      </c>
    </row>
    <row r="16216" customFormat="false" ht="15.75" hidden="false" customHeight="false" outlineLevel="0" collapsed="false">
      <c r="D16216" s="240" t="n">
        <v>16216</v>
      </c>
    </row>
    <row r="16217" customFormat="false" ht="15.75" hidden="false" customHeight="false" outlineLevel="0" collapsed="false">
      <c r="D16217" s="240" t="n">
        <v>16217</v>
      </c>
    </row>
    <row r="16218" customFormat="false" ht="15.75" hidden="false" customHeight="false" outlineLevel="0" collapsed="false">
      <c r="D16218" s="240" t="n">
        <v>16218</v>
      </c>
    </row>
    <row r="16219" customFormat="false" ht="15.75" hidden="false" customHeight="false" outlineLevel="0" collapsed="false">
      <c r="D16219" s="240" t="n">
        <v>16219</v>
      </c>
    </row>
    <row r="16220" customFormat="false" ht="15.75" hidden="false" customHeight="false" outlineLevel="0" collapsed="false">
      <c r="D16220" s="240" t="n">
        <v>16220</v>
      </c>
    </row>
    <row r="16221" customFormat="false" ht="15.75" hidden="false" customHeight="false" outlineLevel="0" collapsed="false">
      <c r="D16221" s="240" t="n">
        <v>16221</v>
      </c>
    </row>
    <row r="16222" customFormat="false" ht="15.75" hidden="false" customHeight="false" outlineLevel="0" collapsed="false">
      <c r="D16222" s="240" t="n">
        <v>16222</v>
      </c>
    </row>
    <row r="16223" customFormat="false" ht="15.75" hidden="false" customHeight="false" outlineLevel="0" collapsed="false">
      <c r="D16223" s="240" t="n">
        <v>16223</v>
      </c>
    </row>
    <row r="16224" customFormat="false" ht="15.75" hidden="false" customHeight="false" outlineLevel="0" collapsed="false">
      <c r="D16224" s="240" t="n">
        <v>16224</v>
      </c>
    </row>
    <row r="16225" customFormat="false" ht="15.75" hidden="false" customHeight="false" outlineLevel="0" collapsed="false">
      <c r="D16225" s="240" t="n">
        <v>16225</v>
      </c>
    </row>
    <row r="16226" customFormat="false" ht="15.75" hidden="false" customHeight="false" outlineLevel="0" collapsed="false">
      <c r="D16226" s="240" t="n">
        <v>16226</v>
      </c>
    </row>
    <row r="16227" customFormat="false" ht="15.75" hidden="false" customHeight="false" outlineLevel="0" collapsed="false">
      <c r="D16227" s="240" t="n">
        <v>16227</v>
      </c>
    </row>
    <row r="16228" customFormat="false" ht="15.75" hidden="false" customHeight="false" outlineLevel="0" collapsed="false">
      <c r="D16228" s="240" t="n">
        <v>16228</v>
      </c>
    </row>
    <row r="16229" customFormat="false" ht="15.75" hidden="false" customHeight="false" outlineLevel="0" collapsed="false">
      <c r="D16229" s="240" t="n">
        <v>16229</v>
      </c>
    </row>
    <row r="16230" customFormat="false" ht="15.75" hidden="false" customHeight="false" outlineLevel="0" collapsed="false">
      <c r="D16230" s="240" t="n">
        <v>16230</v>
      </c>
    </row>
    <row r="16231" customFormat="false" ht="15.75" hidden="false" customHeight="false" outlineLevel="0" collapsed="false">
      <c r="D16231" s="240" t="n">
        <v>16231</v>
      </c>
    </row>
    <row r="16232" customFormat="false" ht="15.75" hidden="false" customHeight="false" outlineLevel="0" collapsed="false">
      <c r="D16232" s="240" t="n">
        <v>16232</v>
      </c>
    </row>
    <row r="16233" customFormat="false" ht="15.75" hidden="false" customHeight="false" outlineLevel="0" collapsed="false">
      <c r="D16233" s="240" t="n">
        <v>16233</v>
      </c>
    </row>
    <row r="16234" customFormat="false" ht="15.75" hidden="false" customHeight="false" outlineLevel="0" collapsed="false">
      <c r="D16234" s="240" t="n">
        <v>16234</v>
      </c>
    </row>
    <row r="16235" customFormat="false" ht="15.75" hidden="false" customHeight="false" outlineLevel="0" collapsed="false">
      <c r="D16235" s="240" t="n">
        <v>16235</v>
      </c>
    </row>
    <row r="16236" customFormat="false" ht="15.75" hidden="false" customHeight="false" outlineLevel="0" collapsed="false">
      <c r="D16236" s="240" t="n">
        <v>16236</v>
      </c>
    </row>
    <row r="16237" customFormat="false" ht="15.75" hidden="false" customHeight="false" outlineLevel="0" collapsed="false">
      <c r="D16237" s="240" t="n">
        <v>16237</v>
      </c>
    </row>
    <row r="16238" customFormat="false" ht="15.75" hidden="false" customHeight="false" outlineLevel="0" collapsed="false">
      <c r="D16238" s="240" t="n">
        <v>16238</v>
      </c>
    </row>
    <row r="16239" customFormat="false" ht="15.75" hidden="false" customHeight="false" outlineLevel="0" collapsed="false">
      <c r="D16239" s="240" t="n">
        <v>16239</v>
      </c>
    </row>
    <row r="16240" customFormat="false" ht="15.75" hidden="false" customHeight="false" outlineLevel="0" collapsed="false">
      <c r="D16240" s="240" t="n">
        <v>16240</v>
      </c>
    </row>
    <row r="16241" customFormat="false" ht="15.75" hidden="false" customHeight="false" outlineLevel="0" collapsed="false">
      <c r="D16241" s="240" t="n">
        <v>16241</v>
      </c>
    </row>
    <row r="16242" customFormat="false" ht="15.75" hidden="false" customHeight="false" outlineLevel="0" collapsed="false">
      <c r="D16242" s="240" t="n">
        <v>16242</v>
      </c>
    </row>
    <row r="16243" customFormat="false" ht="15.75" hidden="false" customHeight="false" outlineLevel="0" collapsed="false">
      <c r="D16243" s="240" t="n">
        <v>16243</v>
      </c>
    </row>
    <row r="16244" customFormat="false" ht="15.75" hidden="false" customHeight="false" outlineLevel="0" collapsed="false">
      <c r="D16244" s="240" t="n">
        <v>16244</v>
      </c>
    </row>
    <row r="16245" customFormat="false" ht="15.75" hidden="false" customHeight="false" outlineLevel="0" collapsed="false">
      <c r="D16245" s="240" t="n">
        <v>16245</v>
      </c>
    </row>
    <row r="16246" customFormat="false" ht="15.75" hidden="false" customHeight="false" outlineLevel="0" collapsed="false">
      <c r="D16246" s="240" t="n">
        <v>16246</v>
      </c>
    </row>
    <row r="16247" customFormat="false" ht="15.75" hidden="false" customHeight="false" outlineLevel="0" collapsed="false">
      <c r="D16247" s="240" t="n">
        <v>16247</v>
      </c>
    </row>
    <row r="16248" customFormat="false" ht="15.75" hidden="false" customHeight="false" outlineLevel="0" collapsed="false">
      <c r="D16248" s="240" t="n">
        <v>16248</v>
      </c>
    </row>
    <row r="16249" customFormat="false" ht="15.75" hidden="false" customHeight="false" outlineLevel="0" collapsed="false">
      <c r="D16249" s="240" t="n">
        <v>16249</v>
      </c>
    </row>
    <row r="16250" customFormat="false" ht="15.75" hidden="false" customHeight="false" outlineLevel="0" collapsed="false">
      <c r="D16250" s="240" t="n">
        <v>16250</v>
      </c>
    </row>
    <row r="16251" customFormat="false" ht="15.75" hidden="false" customHeight="false" outlineLevel="0" collapsed="false">
      <c r="D16251" s="240" t="n">
        <v>16251</v>
      </c>
    </row>
    <row r="16252" customFormat="false" ht="15.75" hidden="false" customHeight="false" outlineLevel="0" collapsed="false">
      <c r="D16252" s="240" t="n">
        <v>16252</v>
      </c>
    </row>
    <row r="16253" customFormat="false" ht="15.75" hidden="false" customHeight="false" outlineLevel="0" collapsed="false">
      <c r="D16253" s="240" t="n">
        <v>16253</v>
      </c>
    </row>
    <row r="16254" customFormat="false" ht="15.75" hidden="false" customHeight="false" outlineLevel="0" collapsed="false">
      <c r="D16254" s="240" t="n">
        <v>16254</v>
      </c>
    </row>
    <row r="16255" customFormat="false" ht="15.75" hidden="false" customHeight="false" outlineLevel="0" collapsed="false">
      <c r="D16255" s="240" t="n">
        <v>16255</v>
      </c>
    </row>
    <row r="16256" customFormat="false" ht="15.75" hidden="false" customHeight="false" outlineLevel="0" collapsed="false">
      <c r="D16256" s="240" t="n">
        <v>16256</v>
      </c>
    </row>
    <row r="16257" customFormat="false" ht="15.75" hidden="false" customHeight="false" outlineLevel="0" collapsed="false">
      <c r="D16257" s="240" t="n">
        <v>16257</v>
      </c>
    </row>
    <row r="16258" customFormat="false" ht="15.75" hidden="false" customHeight="false" outlineLevel="0" collapsed="false">
      <c r="D16258" s="240" t="n">
        <v>16258</v>
      </c>
    </row>
    <row r="16259" customFormat="false" ht="15.75" hidden="false" customHeight="false" outlineLevel="0" collapsed="false">
      <c r="D16259" s="240" t="n">
        <v>16259</v>
      </c>
    </row>
    <row r="16260" customFormat="false" ht="15.75" hidden="false" customHeight="false" outlineLevel="0" collapsed="false">
      <c r="D16260" s="240" t="n">
        <v>16260</v>
      </c>
    </row>
    <row r="16261" customFormat="false" ht="15.75" hidden="false" customHeight="false" outlineLevel="0" collapsed="false">
      <c r="D16261" s="240" t="n">
        <v>16261</v>
      </c>
    </row>
    <row r="16262" customFormat="false" ht="15.75" hidden="false" customHeight="false" outlineLevel="0" collapsed="false">
      <c r="D16262" s="240" t="n">
        <v>16262</v>
      </c>
    </row>
    <row r="16263" customFormat="false" ht="15.75" hidden="false" customHeight="false" outlineLevel="0" collapsed="false">
      <c r="D16263" s="240" t="n">
        <v>16263</v>
      </c>
    </row>
    <row r="16264" customFormat="false" ht="15.75" hidden="false" customHeight="false" outlineLevel="0" collapsed="false">
      <c r="D16264" s="240" t="n">
        <v>16264</v>
      </c>
    </row>
    <row r="16265" customFormat="false" ht="15.75" hidden="false" customHeight="false" outlineLevel="0" collapsed="false">
      <c r="D16265" s="240" t="n">
        <v>16265</v>
      </c>
    </row>
    <row r="16266" customFormat="false" ht="15.75" hidden="false" customHeight="false" outlineLevel="0" collapsed="false">
      <c r="D16266" s="240" t="n">
        <v>16266</v>
      </c>
    </row>
    <row r="16267" customFormat="false" ht="15.75" hidden="false" customHeight="false" outlineLevel="0" collapsed="false">
      <c r="D16267" s="240" t="n">
        <v>16267</v>
      </c>
    </row>
    <row r="16268" customFormat="false" ht="15.75" hidden="false" customHeight="false" outlineLevel="0" collapsed="false">
      <c r="D16268" s="240" t="n">
        <v>16268</v>
      </c>
    </row>
    <row r="16269" customFormat="false" ht="15.75" hidden="false" customHeight="false" outlineLevel="0" collapsed="false">
      <c r="D16269" s="240" t="n">
        <v>16269</v>
      </c>
    </row>
    <row r="16270" customFormat="false" ht="15.75" hidden="false" customHeight="false" outlineLevel="0" collapsed="false">
      <c r="D16270" s="240" t="n">
        <v>16270</v>
      </c>
    </row>
    <row r="16271" customFormat="false" ht="15.75" hidden="false" customHeight="false" outlineLevel="0" collapsed="false">
      <c r="D16271" s="240" t="n">
        <v>16271</v>
      </c>
    </row>
    <row r="16272" customFormat="false" ht="15.75" hidden="false" customHeight="false" outlineLevel="0" collapsed="false">
      <c r="D16272" s="240" t="n">
        <v>16272</v>
      </c>
    </row>
    <row r="16273" customFormat="false" ht="15.75" hidden="false" customHeight="false" outlineLevel="0" collapsed="false">
      <c r="D16273" s="240" t="n">
        <v>16273</v>
      </c>
    </row>
    <row r="16274" customFormat="false" ht="15.75" hidden="false" customHeight="false" outlineLevel="0" collapsed="false">
      <c r="D16274" s="240" t="n">
        <v>16274</v>
      </c>
    </row>
    <row r="16275" customFormat="false" ht="15.75" hidden="false" customHeight="false" outlineLevel="0" collapsed="false">
      <c r="D16275" s="240" t="n">
        <v>16275</v>
      </c>
    </row>
    <row r="16276" customFormat="false" ht="15.75" hidden="false" customHeight="false" outlineLevel="0" collapsed="false">
      <c r="D16276" s="240" t="n">
        <v>16276</v>
      </c>
    </row>
    <row r="16277" customFormat="false" ht="15.75" hidden="false" customHeight="false" outlineLevel="0" collapsed="false">
      <c r="D16277" s="240" t="n">
        <v>16277</v>
      </c>
    </row>
    <row r="16278" customFormat="false" ht="15.75" hidden="false" customHeight="false" outlineLevel="0" collapsed="false">
      <c r="D16278" s="240" t="n">
        <v>16278</v>
      </c>
    </row>
    <row r="16279" customFormat="false" ht="15.75" hidden="false" customHeight="false" outlineLevel="0" collapsed="false">
      <c r="D16279" s="240" t="n">
        <v>16279</v>
      </c>
    </row>
    <row r="16280" customFormat="false" ht="15.75" hidden="false" customHeight="false" outlineLevel="0" collapsed="false">
      <c r="D16280" s="240" t="n">
        <v>16280</v>
      </c>
    </row>
    <row r="16281" customFormat="false" ht="15.75" hidden="false" customHeight="false" outlineLevel="0" collapsed="false">
      <c r="D16281" s="240" t="n">
        <v>16281</v>
      </c>
    </row>
    <row r="16282" customFormat="false" ht="15.75" hidden="false" customHeight="false" outlineLevel="0" collapsed="false">
      <c r="D16282" s="240" t="n">
        <v>16282</v>
      </c>
    </row>
    <row r="16283" customFormat="false" ht="15.75" hidden="false" customHeight="false" outlineLevel="0" collapsed="false">
      <c r="D16283" s="240" t="n">
        <v>16283</v>
      </c>
    </row>
    <row r="16284" customFormat="false" ht="15.75" hidden="false" customHeight="false" outlineLevel="0" collapsed="false">
      <c r="D16284" s="240" t="n">
        <v>16284</v>
      </c>
    </row>
    <row r="16285" customFormat="false" ht="15.75" hidden="false" customHeight="false" outlineLevel="0" collapsed="false">
      <c r="D16285" s="240" t="n">
        <v>16285</v>
      </c>
    </row>
    <row r="16286" customFormat="false" ht="15.75" hidden="false" customHeight="false" outlineLevel="0" collapsed="false">
      <c r="D16286" s="240" t="n">
        <v>16286</v>
      </c>
    </row>
    <row r="16287" customFormat="false" ht="15.75" hidden="false" customHeight="false" outlineLevel="0" collapsed="false">
      <c r="D16287" s="240" t="n">
        <v>16287</v>
      </c>
    </row>
    <row r="16288" customFormat="false" ht="15.75" hidden="false" customHeight="false" outlineLevel="0" collapsed="false">
      <c r="D16288" s="240" t="n">
        <v>16288</v>
      </c>
    </row>
    <row r="16289" customFormat="false" ht="15.75" hidden="false" customHeight="false" outlineLevel="0" collapsed="false">
      <c r="D16289" s="240" t="n">
        <v>16289</v>
      </c>
    </row>
    <row r="16290" customFormat="false" ht="15.75" hidden="false" customHeight="false" outlineLevel="0" collapsed="false">
      <c r="D16290" s="240" t="n">
        <v>16290</v>
      </c>
    </row>
    <row r="16291" customFormat="false" ht="15.75" hidden="false" customHeight="false" outlineLevel="0" collapsed="false">
      <c r="D16291" s="240" t="n">
        <v>16291</v>
      </c>
    </row>
    <row r="16292" customFormat="false" ht="15.75" hidden="false" customHeight="false" outlineLevel="0" collapsed="false">
      <c r="D16292" s="240" t="n">
        <v>16292</v>
      </c>
    </row>
    <row r="16293" customFormat="false" ht="15.75" hidden="false" customHeight="false" outlineLevel="0" collapsed="false">
      <c r="D16293" s="240" t="n">
        <v>16293</v>
      </c>
    </row>
    <row r="16294" customFormat="false" ht="15.75" hidden="false" customHeight="false" outlineLevel="0" collapsed="false">
      <c r="D16294" s="240" t="n">
        <v>16294</v>
      </c>
    </row>
    <row r="16295" customFormat="false" ht="15.75" hidden="false" customHeight="false" outlineLevel="0" collapsed="false">
      <c r="D16295" s="240" t="n">
        <v>16295</v>
      </c>
    </row>
    <row r="16296" customFormat="false" ht="15.75" hidden="false" customHeight="false" outlineLevel="0" collapsed="false">
      <c r="D16296" s="240" t="n">
        <v>16296</v>
      </c>
    </row>
    <row r="16297" customFormat="false" ht="15.75" hidden="false" customHeight="false" outlineLevel="0" collapsed="false">
      <c r="D16297" s="240" t="n">
        <v>16297</v>
      </c>
    </row>
    <row r="16298" customFormat="false" ht="15.75" hidden="false" customHeight="false" outlineLevel="0" collapsed="false">
      <c r="D16298" s="240" t="n">
        <v>16298</v>
      </c>
    </row>
    <row r="16299" customFormat="false" ht="15.75" hidden="false" customHeight="false" outlineLevel="0" collapsed="false">
      <c r="D16299" s="240" t="n">
        <v>16299</v>
      </c>
    </row>
    <row r="16300" customFormat="false" ht="15.75" hidden="false" customHeight="false" outlineLevel="0" collapsed="false">
      <c r="D16300" s="240" t="n">
        <v>16300</v>
      </c>
    </row>
    <row r="16301" customFormat="false" ht="15.75" hidden="false" customHeight="false" outlineLevel="0" collapsed="false">
      <c r="D16301" s="240" t="n">
        <v>16301</v>
      </c>
    </row>
    <row r="16302" customFormat="false" ht="15.75" hidden="false" customHeight="false" outlineLevel="0" collapsed="false">
      <c r="D16302" s="240" t="n">
        <v>16302</v>
      </c>
    </row>
    <row r="16303" customFormat="false" ht="15.75" hidden="false" customHeight="false" outlineLevel="0" collapsed="false">
      <c r="D16303" s="240" t="n">
        <v>16303</v>
      </c>
    </row>
    <row r="16304" customFormat="false" ht="15.75" hidden="false" customHeight="false" outlineLevel="0" collapsed="false">
      <c r="D16304" s="240" t="n">
        <v>16304</v>
      </c>
    </row>
    <row r="16305" customFormat="false" ht="15.75" hidden="false" customHeight="false" outlineLevel="0" collapsed="false">
      <c r="D16305" s="240" t="n">
        <v>16305</v>
      </c>
    </row>
    <row r="16306" customFormat="false" ht="15.75" hidden="false" customHeight="false" outlineLevel="0" collapsed="false">
      <c r="D16306" s="240" t="n">
        <v>16306</v>
      </c>
    </row>
    <row r="16307" customFormat="false" ht="15.75" hidden="false" customHeight="false" outlineLevel="0" collapsed="false">
      <c r="D16307" s="240" t="n">
        <v>16307</v>
      </c>
    </row>
    <row r="16308" customFormat="false" ht="15.75" hidden="false" customHeight="false" outlineLevel="0" collapsed="false">
      <c r="D16308" s="240" t="n">
        <v>16308</v>
      </c>
    </row>
    <row r="16309" customFormat="false" ht="15.75" hidden="false" customHeight="false" outlineLevel="0" collapsed="false">
      <c r="D16309" s="240" t="n">
        <v>16309</v>
      </c>
    </row>
    <row r="16310" customFormat="false" ht="15.75" hidden="false" customHeight="false" outlineLevel="0" collapsed="false">
      <c r="D16310" s="240" t="n">
        <v>16310</v>
      </c>
    </row>
    <row r="16311" customFormat="false" ht="15.75" hidden="false" customHeight="false" outlineLevel="0" collapsed="false">
      <c r="D16311" s="240" t="n">
        <v>16311</v>
      </c>
    </row>
    <row r="16312" customFormat="false" ht="15.75" hidden="false" customHeight="false" outlineLevel="0" collapsed="false">
      <c r="D16312" s="240" t="n">
        <v>16312</v>
      </c>
    </row>
    <row r="16313" customFormat="false" ht="15.75" hidden="false" customHeight="false" outlineLevel="0" collapsed="false">
      <c r="D16313" s="240" t="n">
        <v>16313</v>
      </c>
    </row>
    <row r="16314" customFormat="false" ht="15.75" hidden="false" customHeight="false" outlineLevel="0" collapsed="false">
      <c r="D16314" s="240" t="n">
        <v>16314</v>
      </c>
    </row>
    <row r="16315" customFormat="false" ht="15.75" hidden="false" customHeight="false" outlineLevel="0" collapsed="false">
      <c r="D16315" s="240" t="n">
        <v>16315</v>
      </c>
    </row>
    <row r="16316" customFormat="false" ht="15.75" hidden="false" customHeight="false" outlineLevel="0" collapsed="false">
      <c r="D16316" s="240" t="n">
        <v>16316</v>
      </c>
    </row>
    <row r="16317" customFormat="false" ht="15.75" hidden="false" customHeight="false" outlineLevel="0" collapsed="false">
      <c r="D16317" s="240" t="n">
        <v>16317</v>
      </c>
    </row>
    <row r="16318" customFormat="false" ht="15.75" hidden="false" customHeight="false" outlineLevel="0" collapsed="false">
      <c r="D16318" s="240" t="n">
        <v>16318</v>
      </c>
    </row>
    <row r="16319" customFormat="false" ht="15.75" hidden="false" customHeight="false" outlineLevel="0" collapsed="false">
      <c r="D16319" s="240" t="n">
        <v>16319</v>
      </c>
    </row>
    <row r="16320" customFormat="false" ht="15.75" hidden="false" customHeight="false" outlineLevel="0" collapsed="false">
      <c r="D16320" s="240" t="n">
        <v>16320</v>
      </c>
    </row>
    <row r="16321" customFormat="false" ht="15.75" hidden="false" customHeight="false" outlineLevel="0" collapsed="false">
      <c r="D16321" s="240" t="n">
        <v>16321</v>
      </c>
    </row>
    <row r="16322" customFormat="false" ht="15.75" hidden="false" customHeight="false" outlineLevel="0" collapsed="false">
      <c r="D16322" s="240" t="n">
        <v>16322</v>
      </c>
    </row>
    <row r="16323" customFormat="false" ht="15.75" hidden="false" customHeight="false" outlineLevel="0" collapsed="false">
      <c r="D16323" s="240" t="n">
        <v>16323</v>
      </c>
    </row>
    <row r="16324" customFormat="false" ht="15.75" hidden="false" customHeight="false" outlineLevel="0" collapsed="false">
      <c r="D16324" s="240" t="n">
        <v>16324</v>
      </c>
    </row>
    <row r="16325" customFormat="false" ht="15.75" hidden="false" customHeight="false" outlineLevel="0" collapsed="false">
      <c r="D16325" s="240" t="n">
        <v>16325</v>
      </c>
    </row>
    <row r="16326" customFormat="false" ht="15.75" hidden="false" customHeight="false" outlineLevel="0" collapsed="false">
      <c r="D16326" s="240" t="n">
        <v>16326</v>
      </c>
    </row>
    <row r="16327" customFormat="false" ht="15.75" hidden="false" customHeight="false" outlineLevel="0" collapsed="false">
      <c r="D16327" s="240" t="n">
        <v>16327</v>
      </c>
    </row>
    <row r="16328" customFormat="false" ht="15.75" hidden="false" customHeight="false" outlineLevel="0" collapsed="false">
      <c r="D16328" s="240" t="n">
        <v>16328</v>
      </c>
    </row>
    <row r="16329" customFormat="false" ht="15.75" hidden="false" customHeight="false" outlineLevel="0" collapsed="false">
      <c r="D16329" s="240" t="n">
        <v>16329</v>
      </c>
    </row>
    <row r="16330" customFormat="false" ht="15.75" hidden="false" customHeight="false" outlineLevel="0" collapsed="false">
      <c r="D16330" s="240" t="n">
        <v>16330</v>
      </c>
    </row>
    <row r="16331" customFormat="false" ht="15.75" hidden="false" customHeight="false" outlineLevel="0" collapsed="false">
      <c r="D16331" s="240" t="n">
        <v>16331</v>
      </c>
    </row>
    <row r="16332" customFormat="false" ht="15.75" hidden="false" customHeight="false" outlineLevel="0" collapsed="false">
      <c r="D16332" s="240" t="n">
        <v>16332</v>
      </c>
    </row>
    <row r="16333" customFormat="false" ht="15.75" hidden="false" customHeight="false" outlineLevel="0" collapsed="false">
      <c r="D16333" s="240" t="n">
        <v>16333</v>
      </c>
    </row>
    <row r="16334" customFormat="false" ht="15.75" hidden="false" customHeight="false" outlineLevel="0" collapsed="false">
      <c r="D16334" s="240" t="n">
        <v>16334</v>
      </c>
    </row>
    <row r="16335" customFormat="false" ht="15.75" hidden="false" customHeight="false" outlineLevel="0" collapsed="false">
      <c r="D16335" s="240" t="n">
        <v>16335</v>
      </c>
    </row>
    <row r="16336" customFormat="false" ht="15.75" hidden="false" customHeight="false" outlineLevel="0" collapsed="false">
      <c r="D16336" s="240" t="n">
        <v>16336</v>
      </c>
    </row>
    <row r="16337" customFormat="false" ht="15.75" hidden="false" customHeight="false" outlineLevel="0" collapsed="false">
      <c r="D16337" s="240" t="n">
        <v>16337</v>
      </c>
    </row>
    <row r="16338" customFormat="false" ht="15.75" hidden="false" customHeight="false" outlineLevel="0" collapsed="false">
      <c r="D16338" s="240" t="n">
        <v>16338</v>
      </c>
    </row>
    <row r="16339" customFormat="false" ht="15.75" hidden="false" customHeight="false" outlineLevel="0" collapsed="false">
      <c r="D16339" s="240" t="n">
        <v>16339</v>
      </c>
    </row>
    <row r="16340" customFormat="false" ht="15.75" hidden="false" customHeight="false" outlineLevel="0" collapsed="false">
      <c r="D16340" s="240" t="n">
        <v>16340</v>
      </c>
    </row>
    <row r="16341" customFormat="false" ht="15.75" hidden="false" customHeight="false" outlineLevel="0" collapsed="false">
      <c r="D16341" s="240" t="n">
        <v>16341</v>
      </c>
    </row>
    <row r="16342" customFormat="false" ht="15.75" hidden="false" customHeight="false" outlineLevel="0" collapsed="false">
      <c r="D16342" s="240" t="n">
        <v>16342</v>
      </c>
    </row>
    <row r="16343" customFormat="false" ht="15.75" hidden="false" customHeight="false" outlineLevel="0" collapsed="false">
      <c r="D16343" s="240" t="n">
        <v>16343</v>
      </c>
    </row>
    <row r="16344" customFormat="false" ht="15.75" hidden="false" customHeight="false" outlineLevel="0" collapsed="false">
      <c r="D16344" s="240" t="n">
        <v>16344</v>
      </c>
    </row>
    <row r="16345" customFormat="false" ht="15.75" hidden="false" customHeight="false" outlineLevel="0" collapsed="false">
      <c r="D16345" s="240" t="n">
        <v>16345</v>
      </c>
    </row>
    <row r="16346" customFormat="false" ht="15.75" hidden="false" customHeight="false" outlineLevel="0" collapsed="false">
      <c r="D16346" s="240" t="n">
        <v>16346</v>
      </c>
    </row>
    <row r="16347" customFormat="false" ht="15.75" hidden="false" customHeight="false" outlineLevel="0" collapsed="false">
      <c r="D16347" s="240" t="n">
        <v>16347</v>
      </c>
    </row>
    <row r="16348" customFormat="false" ht="15.75" hidden="false" customHeight="false" outlineLevel="0" collapsed="false">
      <c r="D16348" s="240" t="n">
        <v>16348</v>
      </c>
    </row>
    <row r="16349" customFormat="false" ht="15.75" hidden="false" customHeight="false" outlineLevel="0" collapsed="false">
      <c r="D16349" s="240" t="n">
        <v>16349</v>
      </c>
    </row>
    <row r="16350" customFormat="false" ht="15.75" hidden="false" customHeight="false" outlineLevel="0" collapsed="false">
      <c r="D16350" s="240" t="n">
        <v>16350</v>
      </c>
    </row>
    <row r="16351" customFormat="false" ht="15.75" hidden="false" customHeight="false" outlineLevel="0" collapsed="false">
      <c r="D16351" s="240" t="n">
        <v>16351</v>
      </c>
    </row>
    <row r="16352" customFormat="false" ht="15.75" hidden="false" customHeight="false" outlineLevel="0" collapsed="false">
      <c r="D16352" s="240" t="n">
        <v>16352</v>
      </c>
    </row>
    <row r="16353" customFormat="false" ht="15.75" hidden="false" customHeight="false" outlineLevel="0" collapsed="false">
      <c r="D16353" s="240" t="n">
        <v>16353</v>
      </c>
    </row>
    <row r="16354" customFormat="false" ht="15.75" hidden="false" customHeight="false" outlineLevel="0" collapsed="false">
      <c r="D16354" s="240" t="n">
        <v>16354</v>
      </c>
    </row>
    <row r="16355" customFormat="false" ht="15.75" hidden="false" customHeight="false" outlineLevel="0" collapsed="false">
      <c r="D16355" s="240" t="n">
        <v>16355</v>
      </c>
    </row>
    <row r="16356" customFormat="false" ht="15.75" hidden="false" customHeight="false" outlineLevel="0" collapsed="false">
      <c r="D16356" s="240" t="n">
        <v>16356</v>
      </c>
    </row>
    <row r="16357" customFormat="false" ht="15.75" hidden="false" customHeight="false" outlineLevel="0" collapsed="false">
      <c r="D16357" s="240" t="n">
        <v>16357</v>
      </c>
    </row>
    <row r="16358" customFormat="false" ht="15.75" hidden="false" customHeight="false" outlineLevel="0" collapsed="false">
      <c r="D16358" s="240" t="n">
        <v>16358</v>
      </c>
    </row>
    <row r="16359" customFormat="false" ht="15.75" hidden="false" customHeight="false" outlineLevel="0" collapsed="false">
      <c r="D16359" s="240" t="n">
        <v>16359</v>
      </c>
    </row>
    <row r="16360" customFormat="false" ht="15.75" hidden="false" customHeight="false" outlineLevel="0" collapsed="false">
      <c r="D16360" s="240" t="n">
        <v>16360</v>
      </c>
    </row>
    <row r="16361" customFormat="false" ht="15.75" hidden="false" customHeight="false" outlineLevel="0" collapsed="false">
      <c r="D16361" s="240" t="n">
        <v>16361</v>
      </c>
    </row>
    <row r="16362" customFormat="false" ht="15.75" hidden="false" customHeight="false" outlineLevel="0" collapsed="false">
      <c r="D16362" s="240" t="n">
        <v>16362</v>
      </c>
    </row>
    <row r="16363" customFormat="false" ht="15.75" hidden="false" customHeight="false" outlineLevel="0" collapsed="false">
      <c r="D16363" s="240" t="n">
        <v>16363</v>
      </c>
    </row>
    <row r="16364" customFormat="false" ht="15.75" hidden="false" customHeight="false" outlineLevel="0" collapsed="false">
      <c r="D16364" s="240" t="n">
        <v>16364</v>
      </c>
    </row>
    <row r="16365" customFormat="false" ht="15.75" hidden="false" customHeight="false" outlineLevel="0" collapsed="false">
      <c r="D16365" s="240" t="n">
        <v>16365</v>
      </c>
    </row>
    <row r="16366" customFormat="false" ht="15.75" hidden="false" customHeight="false" outlineLevel="0" collapsed="false">
      <c r="D16366" s="240" t="n">
        <v>16366</v>
      </c>
    </row>
    <row r="16367" customFormat="false" ht="15.75" hidden="false" customHeight="false" outlineLevel="0" collapsed="false">
      <c r="D16367" s="240" t="n">
        <v>16367</v>
      </c>
    </row>
    <row r="16368" customFormat="false" ht="15.75" hidden="false" customHeight="false" outlineLevel="0" collapsed="false">
      <c r="D16368" s="240" t="n">
        <v>16368</v>
      </c>
    </row>
    <row r="16369" customFormat="false" ht="15.75" hidden="false" customHeight="false" outlineLevel="0" collapsed="false">
      <c r="D16369" s="240" t="n">
        <v>16369</v>
      </c>
    </row>
    <row r="16370" customFormat="false" ht="15.75" hidden="false" customHeight="false" outlineLevel="0" collapsed="false">
      <c r="D16370" s="240" t="n">
        <v>16370</v>
      </c>
    </row>
    <row r="16371" customFormat="false" ht="15.75" hidden="false" customHeight="false" outlineLevel="0" collapsed="false">
      <c r="D16371" s="240" t="n">
        <v>16371</v>
      </c>
    </row>
    <row r="16372" customFormat="false" ht="15.75" hidden="false" customHeight="false" outlineLevel="0" collapsed="false">
      <c r="D16372" s="240" t="n">
        <v>16372</v>
      </c>
    </row>
    <row r="16373" customFormat="false" ht="15.75" hidden="false" customHeight="false" outlineLevel="0" collapsed="false">
      <c r="D16373" s="240" t="n">
        <v>16373</v>
      </c>
    </row>
    <row r="16374" customFormat="false" ht="15.75" hidden="false" customHeight="false" outlineLevel="0" collapsed="false">
      <c r="D16374" s="240" t="n">
        <v>16374</v>
      </c>
    </row>
    <row r="16375" customFormat="false" ht="15.75" hidden="false" customHeight="false" outlineLevel="0" collapsed="false">
      <c r="D16375" s="240" t="n">
        <v>16375</v>
      </c>
    </row>
    <row r="16376" customFormat="false" ht="15.75" hidden="false" customHeight="false" outlineLevel="0" collapsed="false">
      <c r="D16376" s="240" t="n">
        <v>16376</v>
      </c>
    </row>
    <row r="16377" customFormat="false" ht="15.75" hidden="false" customHeight="false" outlineLevel="0" collapsed="false">
      <c r="D16377" s="240" t="n">
        <v>16377</v>
      </c>
    </row>
    <row r="16378" customFormat="false" ht="15.75" hidden="false" customHeight="false" outlineLevel="0" collapsed="false">
      <c r="D16378" s="240" t="n">
        <v>16378</v>
      </c>
    </row>
    <row r="16379" customFormat="false" ht="15.75" hidden="false" customHeight="false" outlineLevel="0" collapsed="false">
      <c r="D16379" s="240" t="n">
        <v>16379</v>
      </c>
    </row>
    <row r="16380" customFormat="false" ht="15.75" hidden="false" customHeight="false" outlineLevel="0" collapsed="false">
      <c r="D16380" s="240" t="n">
        <v>16380</v>
      </c>
    </row>
    <row r="16381" customFormat="false" ht="15.75" hidden="false" customHeight="false" outlineLevel="0" collapsed="false">
      <c r="D16381" s="240" t="n">
        <v>16381</v>
      </c>
    </row>
    <row r="16382" customFormat="false" ht="15.75" hidden="false" customHeight="false" outlineLevel="0" collapsed="false">
      <c r="D16382" s="240" t="n">
        <v>16382</v>
      </c>
    </row>
    <row r="16383" customFormat="false" ht="15.75" hidden="false" customHeight="false" outlineLevel="0" collapsed="false">
      <c r="D16383" s="240" t="n">
        <v>16383</v>
      </c>
    </row>
    <row r="16384" customFormat="false" ht="15.75" hidden="false" customHeight="false" outlineLevel="0" collapsed="false">
      <c r="D16384" s="240" t="n">
        <v>16384</v>
      </c>
    </row>
    <row r="16385" customFormat="false" ht="15.75" hidden="false" customHeight="false" outlineLevel="0" collapsed="false">
      <c r="D16385" s="240" t="n">
        <v>16385</v>
      </c>
    </row>
    <row r="16386" customFormat="false" ht="15.75" hidden="false" customHeight="false" outlineLevel="0" collapsed="false">
      <c r="D16386" s="240" t="n">
        <v>16386</v>
      </c>
    </row>
    <row r="16387" customFormat="false" ht="15.75" hidden="false" customHeight="false" outlineLevel="0" collapsed="false">
      <c r="D16387" s="240" t="n">
        <v>16387</v>
      </c>
    </row>
    <row r="16388" customFormat="false" ht="15.75" hidden="false" customHeight="false" outlineLevel="0" collapsed="false">
      <c r="D16388" s="240" t="n">
        <v>16388</v>
      </c>
    </row>
    <row r="16389" customFormat="false" ht="15.75" hidden="false" customHeight="false" outlineLevel="0" collapsed="false">
      <c r="D16389" s="240" t="n">
        <v>16389</v>
      </c>
    </row>
    <row r="16390" customFormat="false" ht="15.75" hidden="false" customHeight="false" outlineLevel="0" collapsed="false">
      <c r="D16390" s="240" t="n">
        <v>16390</v>
      </c>
    </row>
    <row r="16391" customFormat="false" ht="15.75" hidden="false" customHeight="false" outlineLevel="0" collapsed="false">
      <c r="D16391" s="240" t="n">
        <v>16391</v>
      </c>
    </row>
    <row r="16392" customFormat="false" ht="15.75" hidden="false" customHeight="false" outlineLevel="0" collapsed="false">
      <c r="D16392" s="240" t="n">
        <v>16392</v>
      </c>
    </row>
    <row r="16393" customFormat="false" ht="15.75" hidden="false" customHeight="false" outlineLevel="0" collapsed="false">
      <c r="D16393" s="240" t="n">
        <v>16393</v>
      </c>
    </row>
    <row r="16394" customFormat="false" ht="15.75" hidden="false" customHeight="false" outlineLevel="0" collapsed="false">
      <c r="D16394" s="240" t="n">
        <v>16394</v>
      </c>
    </row>
    <row r="16395" customFormat="false" ht="15.75" hidden="false" customHeight="false" outlineLevel="0" collapsed="false">
      <c r="D16395" s="240" t="n">
        <v>16395</v>
      </c>
    </row>
    <row r="16396" customFormat="false" ht="15.75" hidden="false" customHeight="false" outlineLevel="0" collapsed="false">
      <c r="D16396" s="240" t="n">
        <v>16396</v>
      </c>
    </row>
    <row r="16397" customFormat="false" ht="15.75" hidden="false" customHeight="false" outlineLevel="0" collapsed="false">
      <c r="D16397" s="240" t="n">
        <v>16397</v>
      </c>
    </row>
    <row r="16398" customFormat="false" ht="15.75" hidden="false" customHeight="false" outlineLevel="0" collapsed="false">
      <c r="D16398" s="240" t="n">
        <v>16398</v>
      </c>
    </row>
    <row r="16399" customFormat="false" ht="15.75" hidden="false" customHeight="false" outlineLevel="0" collapsed="false">
      <c r="D16399" s="240" t="n">
        <v>16399</v>
      </c>
    </row>
    <row r="16400" customFormat="false" ht="15.75" hidden="false" customHeight="false" outlineLevel="0" collapsed="false">
      <c r="D16400" s="240" t="n">
        <v>16400</v>
      </c>
    </row>
    <row r="16401" customFormat="false" ht="15.75" hidden="false" customHeight="false" outlineLevel="0" collapsed="false">
      <c r="D16401" s="240" t="n">
        <v>16401</v>
      </c>
    </row>
    <row r="16402" customFormat="false" ht="15.75" hidden="false" customHeight="false" outlineLevel="0" collapsed="false">
      <c r="D16402" s="240" t="n">
        <v>16402</v>
      </c>
    </row>
    <row r="16403" customFormat="false" ht="15.75" hidden="false" customHeight="false" outlineLevel="0" collapsed="false">
      <c r="D16403" s="240" t="n">
        <v>16403</v>
      </c>
    </row>
    <row r="16404" customFormat="false" ht="15.75" hidden="false" customHeight="false" outlineLevel="0" collapsed="false">
      <c r="D16404" s="240" t="n">
        <v>16404</v>
      </c>
    </row>
    <row r="16405" customFormat="false" ht="15.75" hidden="false" customHeight="false" outlineLevel="0" collapsed="false">
      <c r="D16405" s="240" t="n">
        <v>16405</v>
      </c>
    </row>
    <row r="16406" customFormat="false" ht="15.75" hidden="false" customHeight="false" outlineLevel="0" collapsed="false">
      <c r="D16406" s="240" t="n">
        <v>16406</v>
      </c>
    </row>
    <row r="16407" customFormat="false" ht="15.75" hidden="false" customHeight="false" outlineLevel="0" collapsed="false">
      <c r="D16407" s="240" t="n">
        <v>16407</v>
      </c>
    </row>
    <row r="16408" customFormat="false" ht="15.75" hidden="false" customHeight="false" outlineLevel="0" collapsed="false">
      <c r="D16408" s="240" t="n">
        <v>16408</v>
      </c>
    </row>
    <row r="16409" customFormat="false" ht="15.75" hidden="false" customHeight="false" outlineLevel="0" collapsed="false">
      <c r="D16409" s="240" t="n">
        <v>16409</v>
      </c>
    </row>
    <row r="16410" customFormat="false" ht="15.75" hidden="false" customHeight="false" outlineLevel="0" collapsed="false">
      <c r="D16410" s="240" t="n">
        <v>16410</v>
      </c>
    </row>
    <row r="16411" customFormat="false" ht="15.75" hidden="false" customHeight="false" outlineLevel="0" collapsed="false">
      <c r="D16411" s="240" t="n">
        <v>16411</v>
      </c>
    </row>
    <row r="16412" customFormat="false" ht="15.75" hidden="false" customHeight="false" outlineLevel="0" collapsed="false">
      <c r="D16412" s="240" t="n">
        <v>16412</v>
      </c>
    </row>
    <row r="16413" customFormat="false" ht="15.75" hidden="false" customHeight="false" outlineLevel="0" collapsed="false">
      <c r="D16413" s="240" t="n">
        <v>16413</v>
      </c>
    </row>
    <row r="16414" customFormat="false" ht="15.75" hidden="false" customHeight="false" outlineLevel="0" collapsed="false">
      <c r="D16414" s="240" t="n">
        <v>16414</v>
      </c>
    </row>
    <row r="16415" customFormat="false" ht="15.75" hidden="false" customHeight="false" outlineLevel="0" collapsed="false">
      <c r="D16415" s="240" t="n">
        <v>16415</v>
      </c>
    </row>
    <row r="16416" customFormat="false" ht="15.75" hidden="false" customHeight="false" outlineLevel="0" collapsed="false">
      <c r="D16416" s="240" t="n">
        <v>16416</v>
      </c>
    </row>
    <row r="16417" customFormat="false" ht="15.75" hidden="false" customHeight="false" outlineLevel="0" collapsed="false">
      <c r="D16417" s="240" t="n">
        <v>16417</v>
      </c>
    </row>
    <row r="16418" customFormat="false" ht="15.75" hidden="false" customHeight="false" outlineLevel="0" collapsed="false">
      <c r="D16418" s="240" t="n">
        <v>16418</v>
      </c>
    </row>
    <row r="16419" customFormat="false" ht="15.75" hidden="false" customHeight="false" outlineLevel="0" collapsed="false">
      <c r="D16419" s="240" t="n">
        <v>16419</v>
      </c>
    </row>
    <row r="16420" customFormat="false" ht="15.75" hidden="false" customHeight="false" outlineLevel="0" collapsed="false">
      <c r="D16420" s="240" t="n">
        <v>16420</v>
      </c>
    </row>
    <row r="16421" customFormat="false" ht="15.75" hidden="false" customHeight="false" outlineLevel="0" collapsed="false">
      <c r="D16421" s="240" t="n">
        <v>16421</v>
      </c>
    </row>
    <row r="16422" customFormat="false" ht="15.75" hidden="false" customHeight="false" outlineLevel="0" collapsed="false">
      <c r="D16422" s="240" t="n">
        <v>16422</v>
      </c>
    </row>
    <row r="16423" customFormat="false" ht="15.75" hidden="false" customHeight="false" outlineLevel="0" collapsed="false">
      <c r="D16423" s="240" t="n">
        <v>16423</v>
      </c>
    </row>
    <row r="16424" customFormat="false" ht="15.75" hidden="false" customHeight="false" outlineLevel="0" collapsed="false">
      <c r="D16424" s="240" t="n">
        <v>16424</v>
      </c>
    </row>
    <row r="16425" customFormat="false" ht="15.75" hidden="false" customHeight="false" outlineLevel="0" collapsed="false">
      <c r="D16425" s="240" t="n">
        <v>16425</v>
      </c>
    </row>
    <row r="16426" customFormat="false" ht="15.75" hidden="false" customHeight="false" outlineLevel="0" collapsed="false">
      <c r="D16426" s="240" t="n">
        <v>16426</v>
      </c>
    </row>
    <row r="16427" customFormat="false" ht="15.75" hidden="false" customHeight="false" outlineLevel="0" collapsed="false">
      <c r="D16427" s="240" t="n">
        <v>16427</v>
      </c>
    </row>
    <row r="16428" customFormat="false" ht="15.75" hidden="false" customHeight="false" outlineLevel="0" collapsed="false">
      <c r="D16428" s="240" t="n">
        <v>16428</v>
      </c>
    </row>
    <row r="16429" customFormat="false" ht="15.75" hidden="false" customHeight="false" outlineLevel="0" collapsed="false">
      <c r="D16429" s="240" t="n">
        <v>16429</v>
      </c>
    </row>
    <row r="16430" customFormat="false" ht="15.75" hidden="false" customHeight="false" outlineLevel="0" collapsed="false">
      <c r="D16430" s="240" t="n">
        <v>16430</v>
      </c>
    </row>
    <row r="16431" customFormat="false" ht="15.75" hidden="false" customHeight="false" outlineLevel="0" collapsed="false">
      <c r="D16431" s="240" t="n">
        <v>16431</v>
      </c>
    </row>
    <row r="16432" customFormat="false" ht="15.75" hidden="false" customHeight="false" outlineLevel="0" collapsed="false">
      <c r="D16432" s="240" t="n">
        <v>16432</v>
      </c>
    </row>
    <row r="16433" customFormat="false" ht="15.75" hidden="false" customHeight="false" outlineLevel="0" collapsed="false">
      <c r="D16433" s="240" t="n">
        <v>16433</v>
      </c>
    </row>
    <row r="16434" customFormat="false" ht="15.75" hidden="false" customHeight="false" outlineLevel="0" collapsed="false">
      <c r="D16434" s="240" t="n">
        <v>16434</v>
      </c>
    </row>
    <row r="16435" customFormat="false" ht="15.75" hidden="false" customHeight="false" outlineLevel="0" collapsed="false">
      <c r="D16435" s="240" t="n">
        <v>16435</v>
      </c>
    </row>
    <row r="16436" customFormat="false" ht="15.75" hidden="false" customHeight="false" outlineLevel="0" collapsed="false">
      <c r="D16436" s="240" t="n">
        <v>16436</v>
      </c>
    </row>
    <row r="16437" customFormat="false" ht="15.75" hidden="false" customHeight="false" outlineLevel="0" collapsed="false">
      <c r="D16437" s="240" t="n">
        <v>16437</v>
      </c>
    </row>
    <row r="16438" customFormat="false" ht="15.75" hidden="false" customHeight="false" outlineLevel="0" collapsed="false">
      <c r="D16438" s="240" t="n">
        <v>16438</v>
      </c>
    </row>
    <row r="16439" customFormat="false" ht="15.75" hidden="false" customHeight="false" outlineLevel="0" collapsed="false">
      <c r="D16439" s="240" t="n">
        <v>16439</v>
      </c>
    </row>
    <row r="16440" customFormat="false" ht="15.75" hidden="false" customHeight="false" outlineLevel="0" collapsed="false">
      <c r="D16440" s="240" t="n">
        <v>16440</v>
      </c>
    </row>
    <row r="16441" customFormat="false" ht="15.75" hidden="false" customHeight="false" outlineLevel="0" collapsed="false">
      <c r="D16441" s="240" t="n">
        <v>16441</v>
      </c>
    </row>
    <row r="16442" customFormat="false" ht="15.75" hidden="false" customHeight="false" outlineLevel="0" collapsed="false">
      <c r="D16442" s="240" t="n">
        <v>16442</v>
      </c>
    </row>
    <row r="16443" customFormat="false" ht="15.75" hidden="false" customHeight="false" outlineLevel="0" collapsed="false">
      <c r="D16443" s="240" t="n">
        <v>16443</v>
      </c>
    </row>
    <row r="16444" customFormat="false" ht="15.75" hidden="false" customHeight="false" outlineLevel="0" collapsed="false">
      <c r="D16444" s="240" t="n">
        <v>16444</v>
      </c>
    </row>
    <row r="16445" customFormat="false" ht="15.75" hidden="false" customHeight="false" outlineLevel="0" collapsed="false">
      <c r="D16445" s="240" t="n">
        <v>16445</v>
      </c>
    </row>
    <row r="16446" customFormat="false" ht="15.75" hidden="false" customHeight="false" outlineLevel="0" collapsed="false">
      <c r="D16446" s="240" t="n">
        <v>16446</v>
      </c>
    </row>
    <row r="16447" customFormat="false" ht="15.75" hidden="false" customHeight="false" outlineLevel="0" collapsed="false">
      <c r="D16447" s="240" t="n">
        <v>16447</v>
      </c>
    </row>
    <row r="16448" customFormat="false" ht="15.75" hidden="false" customHeight="false" outlineLevel="0" collapsed="false">
      <c r="D16448" s="240" t="n">
        <v>16448</v>
      </c>
    </row>
    <row r="16449" customFormat="false" ht="15.75" hidden="false" customHeight="false" outlineLevel="0" collapsed="false">
      <c r="D16449" s="240" t="n">
        <v>16449</v>
      </c>
    </row>
    <row r="16450" customFormat="false" ht="15.75" hidden="false" customHeight="false" outlineLevel="0" collapsed="false">
      <c r="D16450" s="240" t="n">
        <v>16450</v>
      </c>
    </row>
    <row r="16451" customFormat="false" ht="15.75" hidden="false" customHeight="false" outlineLevel="0" collapsed="false">
      <c r="D16451" s="240" t="n">
        <v>16451</v>
      </c>
    </row>
    <row r="16452" customFormat="false" ht="15.75" hidden="false" customHeight="false" outlineLevel="0" collapsed="false">
      <c r="D16452" s="240" t="n">
        <v>16452</v>
      </c>
    </row>
    <row r="16453" customFormat="false" ht="15.75" hidden="false" customHeight="false" outlineLevel="0" collapsed="false">
      <c r="D16453" s="240" t="n">
        <v>16453</v>
      </c>
    </row>
    <row r="16454" customFormat="false" ht="15.75" hidden="false" customHeight="false" outlineLevel="0" collapsed="false">
      <c r="D16454" s="240" t="n">
        <v>16454</v>
      </c>
    </row>
    <row r="16455" customFormat="false" ht="15.75" hidden="false" customHeight="false" outlineLevel="0" collapsed="false">
      <c r="D16455" s="240" t="n">
        <v>16455</v>
      </c>
    </row>
    <row r="16456" customFormat="false" ht="15.75" hidden="false" customHeight="false" outlineLevel="0" collapsed="false">
      <c r="D16456" s="240" t="n">
        <v>16456</v>
      </c>
    </row>
    <row r="16457" customFormat="false" ht="15.75" hidden="false" customHeight="false" outlineLevel="0" collapsed="false">
      <c r="D16457" s="240" t="n">
        <v>16457</v>
      </c>
    </row>
    <row r="16458" customFormat="false" ht="15.75" hidden="false" customHeight="false" outlineLevel="0" collapsed="false">
      <c r="D16458" s="240" t="n">
        <v>16458</v>
      </c>
    </row>
    <row r="16459" customFormat="false" ht="15.75" hidden="false" customHeight="false" outlineLevel="0" collapsed="false">
      <c r="D16459" s="240" t="n">
        <v>16459</v>
      </c>
    </row>
    <row r="16460" customFormat="false" ht="15.75" hidden="false" customHeight="false" outlineLevel="0" collapsed="false">
      <c r="D16460" s="240" t="n">
        <v>16460</v>
      </c>
    </row>
    <row r="16461" customFormat="false" ht="15.75" hidden="false" customHeight="false" outlineLevel="0" collapsed="false">
      <c r="D16461" s="240" t="n">
        <v>16461</v>
      </c>
    </row>
    <row r="16462" customFormat="false" ht="15.75" hidden="false" customHeight="false" outlineLevel="0" collapsed="false">
      <c r="D16462" s="240" t="n">
        <v>16462</v>
      </c>
    </row>
    <row r="16463" customFormat="false" ht="15.75" hidden="false" customHeight="false" outlineLevel="0" collapsed="false">
      <c r="D16463" s="240" t="n">
        <v>16463</v>
      </c>
    </row>
    <row r="16464" customFormat="false" ht="15.75" hidden="false" customHeight="false" outlineLevel="0" collapsed="false">
      <c r="D16464" s="240" t="n">
        <v>16464</v>
      </c>
    </row>
    <row r="16465" customFormat="false" ht="15.75" hidden="false" customHeight="false" outlineLevel="0" collapsed="false">
      <c r="D16465" s="240" t="n">
        <v>16465</v>
      </c>
    </row>
    <row r="16466" customFormat="false" ht="15.75" hidden="false" customHeight="false" outlineLevel="0" collapsed="false">
      <c r="D16466" s="240" t="n">
        <v>16466</v>
      </c>
    </row>
    <row r="16467" customFormat="false" ht="15.75" hidden="false" customHeight="false" outlineLevel="0" collapsed="false">
      <c r="D16467" s="240" t="n">
        <v>16467</v>
      </c>
    </row>
    <row r="16468" customFormat="false" ht="15.75" hidden="false" customHeight="false" outlineLevel="0" collapsed="false">
      <c r="D16468" s="240" t="n">
        <v>16468</v>
      </c>
    </row>
    <row r="16469" customFormat="false" ht="15.75" hidden="false" customHeight="false" outlineLevel="0" collapsed="false">
      <c r="D16469" s="240" t="n">
        <v>16469</v>
      </c>
    </row>
    <row r="16470" customFormat="false" ht="15.75" hidden="false" customHeight="false" outlineLevel="0" collapsed="false">
      <c r="D16470" s="240" t="n">
        <v>16470</v>
      </c>
    </row>
    <row r="16471" customFormat="false" ht="15.75" hidden="false" customHeight="false" outlineLevel="0" collapsed="false">
      <c r="D16471" s="240" t="n">
        <v>16471</v>
      </c>
    </row>
    <row r="16472" customFormat="false" ht="15.75" hidden="false" customHeight="false" outlineLevel="0" collapsed="false">
      <c r="D16472" s="240" t="n">
        <v>16472</v>
      </c>
    </row>
    <row r="16473" customFormat="false" ht="15.75" hidden="false" customHeight="false" outlineLevel="0" collapsed="false">
      <c r="D16473" s="240" t="n">
        <v>16473</v>
      </c>
    </row>
    <row r="16474" customFormat="false" ht="15.75" hidden="false" customHeight="false" outlineLevel="0" collapsed="false">
      <c r="D16474" s="240" t="n">
        <v>16474</v>
      </c>
    </row>
    <row r="16475" customFormat="false" ht="15.75" hidden="false" customHeight="false" outlineLevel="0" collapsed="false">
      <c r="D16475" s="240" t="n">
        <v>16475</v>
      </c>
    </row>
    <row r="16476" customFormat="false" ht="15.75" hidden="false" customHeight="false" outlineLevel="0" collapsed="false">
      <c r="D16476" s="240" t="n">
        <v>16476</v>
      </c>
    </row>
    <row r="16477" customFormat="false" ht="15.75" hidden="false" customHeight="false" outlineLevel="0" collapsed="false">
      <c r="D16477" s="240" t="n">
        <v>16477</v>
      </c>
    </row>
    <row r="16478" customFormat="false" ht="15.75" hidden="false" customHeight="false" outlineLevel="0" collapsed="false">
      <c r="D16478" s="240" t="n">
        <v>16478</v>
      </c>
    </row>
    <row r="16479" customFormat="false" ht="15.75" hidden="false" customHeight="false" outlineLevel="0" collapsed="false">
      <c r="D16479" s="240" t="n">
        <v>16479</v>
      </c>
    </row>
    <row r="16480" customFormat="false" ht="15.75" hidden="false" customHeight="false" outlineLevel="0" collapsed="false">
      <c r="D16480" s="240" t="n">
        <v>16480</v>
      </c>
    </row>
    <row r="16481" customFormat="false" ht="15.75" hidden="false" customHeight="false" outlineLevel="0" collapsed="false">
      <c r="D16481" s="240" t="n">
        <v>16481</v>
      </c>
    </row>
    <row r="16482" customFormat="false" ht="15.75" hidden="false" customHeight="false" outlineLevel="0" collapsed="false">
      <c r="D16482" s="240" t="n">
        <v>16482</v>
      </c>
    </row>
    <row r="16483" customFormat="false" ht="15.75" hidden="false" customHeight="false" outlineLevel="0" collapsed="false">
      <c r="D16483" s="240" t="n">
        <v>16483</v>
      </c>
    </row>
    <row r="16484" customFormat="false" ht="15.75" hidden="false" customHeight="false" outlineLevel="0" collapsed="false">
      <c r="D16484" s="240" t="n">
        <v>16484</v>
      </c>
    </row>
    <row r="16485" customFormat="false" ht="15.75" hidden="false" customHeight="false" outlineLevel="0" collapsed="false">
      <c r="D16485" s="240" t="n">
        <v>16485</v>
      </c>
    </row>
    <row r="16486" customFormat="false" ht="15.75" hidden="false" customHeight="false" outlineLevel="0" collapsed="false">
      <c r="D16486" s="240" t="n">
        <v>16486</v>
      </c>
    </row>
    <row r="16487" customFormat="false" ht="15.75" hidden="false" customHeight="false" outlineLevel="0" collapsed="false">
      <c r="D16487" s="240" t="n">
        <v>16487</v>
      </c>
    </row>
    <row r="16488" customFormat="false" ht="15.75" hidden="false" customHeight="false" outlineLevel="0" collapsed="false">
      <c r="D16488" s="240" t="n">
        <v>16488</v>
      </c>
    </row>
    <row r="16489" customFormat="false" ht="15.75" hidden="false" customHeight="false" outlineLevel="0" collapsed="false">
      <c r="D16489" s="240" t="n">
        <v>16489</v>
      </c>
    </row>
    <row r="16490" customFormat="false" ht="15.75" hidden="false" customHeight="false" outlineLevel="0" collapsed="false">
      <c r="D16490" s="240" t="n">
        <v>16490</v>
      </c>
    </row>
    <row r="16491" customFormat="false" ht="15.75" hidden="false" customHeight="false" outlineLevel="0" collapsed="false">
      <c r="D16491" s="240" t="n">
        <v>16491</v>
      </c>
    </row>
    <row r="16492" customFormat="false" ht="15.75" hidden="false" customHeight="false" outlineLevel="0" collapsed="false">
      <c r="D16492" s="240" t="n">
        <v>16492</v>
      </c>
    </row>
    <row r="16493" customFormat="false" ht="15.75" hidden="false" customHeight="false" outlineLevel="0" collapsed="false">
      <c r="D16493" s="240" t="n">
        <v>16493</v>
      </c>
    </row>
    <row r="16494" customFormat="false" ht="15.75" hidden="false" customHeight="false" outlineLevel="0" collapsed="false">
      <c r="D16494" s="240" t="n">
        <v>16494</v>
      </c>
    </row>
    <row r="16495" customFormat="false" ht="15.75" hidden="false" customHeight="false" outlineLevel="0" collapsed="false">
      <c r="D16495" s="240" t="n">
        <v>16495</v>
      </c>
    </row>
    <row r="16496" customFormat="false" ht="15.75" hidden="false" customHeight="false" outlineLevel="0" collapsed="false">
      <c r="D16496" s="240" t="n">
        <v>16496</v>
      </c>
    </row>
    <row r="16497" customFormat="false" ht="15.75" hidden="false" customHeight="false" outlineLevel="0" collapsed="false">
      <c r="D16497" s="240" t="n">
        <v>16497</v>
      </c>
    </row>
    <row r="16498" customFormat="false" ht="15.75" hidden="false" customHeight="false" outlineLevel="0" collapsed="false">
      <c r="D16498" s="240" t="n">
        <v>16498</v>
      </c>
    </row>
    <row r="16499" customFormat="false" ht="15.75" hidden="false" customHeight="false" outlineLevel="0" collapsed="false">
      <c r="D16499" s="240" t="n">
        <v>16499</v>
      </c>
    </row>
    <row r="16500" customFormat="false" ht="15.75" hidden="false" customHeight="false" outlineLevel="0" collapsed="false">
      <c r="D16500" s="240" t="n">
        <v>16500</v>
      </c>
    </row>
    <row r="16501" customFormat="false" ht="15.75" hidden="false" customHeight="false" outlineLevel="0" collapsed="false">
      <c r="D16501" s="240" t="n">
        <v>16501</v>
      </c>
    </row>
    <row r="16502" customFormat="false" ht="15.75" hidden="false" customHeight="false" outlineLevel="0" collapsed="false">
      <c r="D16502" s="240" t="n">
        <v>16502</v>
      </c>
    </row>
    <row r="16503" customFormat="false" ht="15.75" hidden="false" customHeight="false" outlineLevel="0" collapsed="false">
      <c r="D16503" s="240" t="n">
        <v>16503</v>
      </c>
    </row>
    <row r="16504" customFormat="false" ht="15.75" hidden="false" customHeight="false" outlineLevel="0" collapsed="false">
      <c r="D16504" s="240" t="n">
        <v>16504</v>
      </c>
    </row>
    <row r="16505" customFormat="false" ht="15.75" hidden="false" customHeight="false" outlineLevel="0" collapsed="false">
      <c r="D16505" s="240" t="n">
        <v>16505</v>
      </c>
    </row>
    <row r="16506" customFormat="false" ht="15.75" hidden="false" customHeight="false" outlineLevel="0" collapsed="false">
      <c r="D16506" s="240" t="n">
        <v>16506</v>
      </c>
    </row>
    <row r="16507" customFormat="false" ht="15.75" hidden="false" customHeight="false" outlineLevel="0" collapsed="false">
      <c r="D16507" s="240" t="n">
        <v>16507</v>
      </c>
    </row>
    <row r="16508" customFormat="false" ht="15.75" hidden="false" customHeight="false" outlineLevel="0" collapsed="false">
      <c r="D16508" s="240" t="n">
        <v>16508</v>
      </c>
    </row>
    <row r="16509" customFormat="false" ht="15.75" hidden="false" customHeight="false" outlineLevel="0" collapsed="false">
      <c r="D16509" s="240" t="n">
        <v>16509</v>
      </c>
    </row>
    <row r="16510" customFormat="false" ht="15.75" hidden="false" customHeight="false" outlineLevel="0" collapsed="false">
      <c r="D16510" s="240" t="n">
        <v>16510</v>
      </c>
    </row>
    <row r="16511" customFormat="false" ht="15.75" hidden="false" customHeight="false" outlineLevel="0" collapsed="false">
      <c r="D16511" s="240" t="n">
        <v>16511</v>
      </c>
    </row>
    <row r="16512" customFormat="false" ht="15.75" hidden="false" customHeight="false" outlineLevel="0" collapsed="false">
      <c r="D16512" s="240" t="n">
        <v>16512</v>
      </c>
    </row>
    <row r="16513" customFormat="false" ht="15.75" hidden="false" customHeight="false" outlineLevel="0" collapsed="false">
      <c r="D16513" s="240" t="n">
        <v>16513</v>
      </c>
    </row>
    <row r="16514" customFormat="false" ht="15.75" hidden="false" customHeight="false" outlineLevel="0" collapsed="false">
      <c r="D16514" s="240" t="n">
        <v>16514</v>
      </c>
    </row>
    <row r="16515" customFormat="false" ht="15.75" hidden="false" customHeight="false" outlineLevel="0" collapsed="false">
      <c r="D16515" s="240" t="n">
        <v>16515</v>
      </c>
    </row>
    <row r="16516" customFormat="false" ht="15.75" hidden="false" customHeight="false" outlineLevel="0" collapsed="false">
      <c r="D16516" s="240" t="n">
        <v>16516</v>
      </c>
    </row>
    <row r="16517" customFormat="false" ht="15.75" hidden="false" customHeight="false" outlineLevel="0" collapsed="false">
      <c r="D16517" s="240" t="n">
        <v>16517</v>
      </c>
    </row>
    <row r="16518" customFormat="false" ht="15.75" hidden="false" customHeight="false" outlineLevel="0" collapsed="false">
      <c r="D16518" s="240" t="n">
        <v>16518</v>
      </c>
    </row>
    <row r="16519" customFormat="false" ht="15.75" hidden="false" customHeight="false" outlineLevel="0" collapsed="false">
      <c r="D16519" s="240" t="n">
        <v>16519</v>
      </c>
    </row>
    <row r="16520" customFormat="false" ht="15.75" hidden="false" customHeight="false" outlineLevel="0" collapsed="false">
      <c r="D16520" s="240" t="n">
        <v>16520</v>
      </c>
    </row>
    <row r="16521" customFormat="false" ht="15.75" hidden="false" customHeight="false" outlineLevel="0" collapsed="false">
      <c r="D16521" s="240" t="n">
        <v>16521</v>
      </c>
    </row>
    <row r="16522" customFormat="false" ht="15.75" hidden="false" customHeight="false" outlineLevel="0" collapsed="false">
      <c r="D16522" s="240" t="n">
        <v>16522</v>
      </c>
    </row>
    <row r="16523" customFormat="false" ht="15.75" hidden="false" customHeight="false" outlineLevel="0" collapsed="false">
      <c r="D16523" s="240" t="n">
        <v>16523</v>
      </c>
    </row>
    <row r="16524" customFormat="false" ht="15.75" hidden="false" customHeight="false" outlineLevel="0" collapsed="false">
      <c r="D16524" s="240" t="n">
        <v>16524</v>
      </c>
    </row>
    <row r="16525" customFormat="false" ht="15.75" hidden="false" customHeight="false" outlineLevel="0" collapsed="false">
      <c r="D16525" s="240" t="n">
        <v>16525</v>
      </c>
    </row>
    <row r="16526" customFormat="false" ht="15.75" hidden="false" customHeight="false" outlineLevel="0" collapsed="false">
      <c r="D16526" s="240" t="n">
        <v>16526</v>
      </c>
    </row>
    <row r="16527" customFormat="false" ht="15.75" hidden="false" customHeight="false" outlineLevel="0" collapsed="false">
      <c r="D16527" s="240" t="n">
        <v>16527</v>
      </c>
    </row>
    <row r="16528" customFormat="false" ht="15.75" hidden="false" customHeight="false" outlineLevel="0" collapsed="false">
      <c r="D16528" s="240" t="n">
        <v>16528</v>
      </c>
    </row>
    <row r="16529" customFormat="false" ht="15.75" hidden="false" customHeight="false" outlineLevel="0" collapsed="false">
      <c r="D16529" s="240" t="n">
        <v>16529</v>
      </c>
    </row>
    <row r="16530" customFormat="false" ht="15.75" hidden="false" customHeight="false" outlineLevel="0" collapsed="false">
      <c r="D16530" s="240" t="n">
        <v>16530</v>
      </c>
    </row>
    <row r="16531" customFormat="false" ht="15.75" hidden="false" customHeight="false" outlineLevel="0" collapsed="false">
      <c r="D16531" s="240" t="n">
        <v>16531</v>
      </c>
    </row>
    <row r="16532" customFormat="false" ht="15.75" hidden="false" customHeight="false" outlineLevel="0" collapsed="false">
      <c r="D16532" s="240" t="n">
        <v>16532</v>
      </c>
    </row>
    <row r="16533" customFormat="false" ht="15.75" hidden="false" customHeight="false" outlineLevel="0" collapsed="false">
      <c r="D16533" s="240" t="n">
        <v>16533</v>
      </c>
    </row>
    <row r="16534" customFormat="false" ht="15.75" hidden="false" customHeight="false" outlineLevel="0" collapsed="false">
      <c r="D16534" s="240" t="n">
        <v>16534</v>
      </c>
    </row>
    <row r="16535" customFormat="false" ht="15.75" hidden="false" customHeight="false" outlineLevel="0" collapsed="false">
      <c r="D16535" s="240" t="n">
        <v>16535</v>
      </c>
    </row>
    <row r="16536" customFormat="false" ht="15.75" hidden="false" customHeight="false" outlineLevel="0" collapsed="false">
      <c r="D16536" s="240" t="n">
        <v>16536</v>
      </c>
    </row>
    <row r="16537" customFormat="false" ht="15.75" hidden="false" customHeight="false" outlineLevel="0" collapsed="false">
      <c r="D16537" s="240" t="n">
        <v>16537</v>
      </c>
    </row>
    <row r="16538" customFormat="false" ht="15.75" hidden="false" customHeight="false" outlineLevel="0" collapsed="false">
      <c r="D16538" s="240" t="n">
        <v>16538</v>
      </c>
    </row>
    <row r="16539" customFormat="false" ht="15.75" hidden="false" customHeight="false" outlineLevel="0" collapsed="false">
      <c r="D16539" s="240" t="n">
        <v>16539</v>
      </c>
    </row>
    <row r="16540" customFormat="false" ht="15.75" hidden="false" customHeight="false" outlineLevel="0" collapsed="false">
      <c r="D16540" s="240" t="n">
        <v>16540</v>
      </c>
    </row>
    <row r="16541" customFormat="false" ht="15.75" hidden="false" customHeight="false" outlineLevel="0" collapsed="false">
      <c r="D16541" s="240" t="n">
        <v>16541</v>
      </c>
    </row>
    <row r="16542" customFormat="false" ht="15.75" hidden="false" customHeight="false" outlineLevel="0" collapsed="false">
      <c r="D16542" s="240" t="n">
        <v>16542</v>
      </c>
    </row>
    <row r="16543" customFormat="false" ht="15.75" hidden="false" customHeight="false" outlineLevel="0" collapsed="false">
      <c r="D16543" s="240" t="n">
        <v>16543</v>
      </c>
    </row>
    <row r="16544" customFormat="false" ht="15.75" hidden="false" customHeight="false" outlineLevel="0" collapsed="false">
      <c r="D16544" s="240" t="n">
        <v>16544</v>
      </c>
    </row>
    <row r="16545" customFormat="false" ht="15.75" hidden="false" customHeight="false" outlineLevel="0" collapsed="false">
      <c r="D16545" s="240" t="n">
        <v>16545</v>
      </c>
    </row>
    <row r="16546" customFormat="false" ht="15.75" hidden="false" customHeight="false" outlineLevel="0" collapsed="false">
      <c r="D16546" s="240" t="n">
        <v>16546</v>
      </c>
    </row>
    <row r="16547" customFormat="false" ht="15.75" hidden="false" customHeight="false" outlineLevel="0" collapsed="false">
      <c r="D16547" s="240" t="n">
        <v>16547</v>
      </c>
    </row>
    <row r="16548" customFormat="false" ht="15.75" hidden="false" customHeight="false" outlineLevel="0" collapsed="false">
      <c r="D16548" s="240" t="n">
        <v>16548</v>
      </c>
    </row>
    <row r="16549" customFormat="false" ht="15.75" hidden="false" customHeight="false" outlineLevel="0" collapsed="false">
      <c r="D16549" s="240" t="n">
        <v>16549</v>
      </c>
    </row>
    <row r="16550" customFormat="false" ht="15.75" hidden="false" customHeight="false" outlineLevel="0" collapsed="false">
      <c r="D16550" s="240" t="n">
        <v>16550</v>
      </c>
    </row>
    <row r="16551" customFormat="false" ht="15.75" hidden="false" customHeight="false" outlineLevel="0" collapsed="false">
      <c r="D16551" s="240" t="n">
        <v>16551</v>
      </c>
    </row>
    <row r="16552" customFormat="false" ht="15.75" hidden="false" customHeight="false" outlineLevel="0" collapsed="false">
      <c r="D16552" s="240" t="n">
        <v>16552</v>
      </c>
    </row>
    <row r="16553" customFormat="false" ht="15.75" hidden="false" customHeight="false" outlineLevel="0" collapsed="false">
      <c r="D16553" s="240" t="n">
        <v>16553</v>
      </c>
    </row>
    <row r="16554" customFormat="false" ht="15.75" hidden="false" customHeight="false" outlineLevel="0" collapsed="false">
      <c r="D16554" s="240" t="n">
        <v>16554</v>
      </c>
    </row>
    <row r="16555" customFormat="false" ht="15.75" hidden="false" customHeight="false" outlineLevel="0" collapsed="false">
      <c r="D16555" s="240" t="n">
        <v>16555</v>
      </c>
    </row>
    <row r="16556" customFormat="false" ht="15.75" hidden="false" customHeight="false" outlineLevel="0" collapsed="false">
      <c r="D16556" s="240" t="n">
        <v>16556</v>
      </c>
    </row>
    <row r="16557" customFormat="false" ht="15.75" hidden="false" customHeight="false" outlineLevel="0" collapsed="false">
      <c r="D16557" s="240" t="n">
        <v>16557</v>
      </c>
    </row>
    <row r="16558" customFormat="false" ht="15.75" hidden="false" customHeight="false" outlineLevel="0" collapsed="false">
      <c r="D16558" s="240" t="n">
        <v>16558</v>
      </c>
    </row>
    <row r="16559" customFormat="false" ht="15.75" hidden="false" customHeight="false" outlineLevel="0" collapsed="false">
      <c r="D16559" s="240" t="n">
        <v>16559</v>
      </c>
    </row>
    <row r="16560" customFormat="false" ht="15.75" hidden="false" customHeight="false" outlineLevel="0" collapsed="false">
      <c r="D16560" s="240" t="n">
        <v>16560</v>
      </c>
    </row>
    <row r="16561" customFormat="false" ht="15.75" hidden="false" customHeight="false" outlineLevel="0" collapsed="false">
      <c r="D16561" s="240" t="n">
        <v>16561</v>
      </c>
    </row>
    <row r="16562" customFormat="false" ht="15.75" hidden="false" customHeight="false" outlineLevel="0" collapsed="false">
      <c r="D16562" s="240" t="n">
        <v>16562</v>
      </c>
    </row>
    <row r="16563" customFormat="false" ht="15.75" hidden="false" customHeight="false" outlineLevel="0" collapsed="false">
      <c r="D16563" s="240" t="n">
        <v>16563</v>
      </c>
    </row>
    <row r="16564" customFormat="false" ht="15.75" hidden="false" customHeight="false" outlineLevel="0" collapsed="false">
      <c r="D16564" s="240" t="n">
        <v>16564</v>
      </c>
    </row>
    <row r="16565" customFormat="false" ht="15.75" hidden="false" customHeight="false" outlineLevel="0" collapsed="false">
      <c r="D16565" s="240" t="n">
        <v>16565</v>
      </c>
    </row>
    <row r="16566" customFormat="false" ht="15.75" hidden="false" customHeight="false" outlineLevel="0" collapsed="false">
      <c r="D16566" s="240" t="n">
        <v>16566</v>
      </c>
    </row>
    <row r="16567" customFormat="false" ht="15.75" hidden="false" customHeight="false" outlineLevel="0" collapsed="false">
      <c r="D16567" s="240" t="n">
        <v>16567</v>
      </c>
    </row>
    <row r="16568" customFormat="false" ht="15.75" hidden="false" customHeight="false" outlineLevel="0" collapsed="false">
      <c r="D16568" s="240" t="n">
        <v>16568</v>
      </c>
    </row>
    <row r="16569" customFormat="false" ht="15.75" hidden="false" customHeight="false" outlineLevel="0" collapsed="false">
      <c r="D16569" s="240" t="n">
        <v>16569</v>
      </c>
    </row>
    <row r="16570" customFormat="false" ht="15.75" hidden="false" customHeight="false" outlineLevel="0" collapsed="false">
      <c r="D16570" s="240" t="n">
        <v>16570</v>
      </c>
    </row>
    <row r="16571" customFormat="false" ht="15.75" hidden="false" customHeight="false" outlineLevel="0" collapsed="false">
      <c r="D16571" s="240" t="n">
        <v>16571</v>
      </c>
    </row>
    <row r="16572" customFormat="false" ht="15.75" hidden="false" customHeight="false" outlineLevel="0" collapsed="false">
      <c r="D16572" s="240" t="n">
        <v>16572</v>
      </c>
    </row>
    <row r="16573" customFormat="false" ht="15.75" hidden="false" customHeight="false" outlineLevel="0" collapsed="false">
      <c r="D16573" s="240" t="n">
        <v>16573</v>
      </c>
    </row>
    <row r="16574" customFormat="false" ht="15.75" hidden="false" customHeight="false" outlineLevel="0" collapsed="false">
      <c r="D16574" s="240" t="n">
        <v>16574</v>
      </c>
    </row>
    <row r="16575" customFormat="false" ht="15.75" hidden="false" customHeight="false" outlineLevel="0" collapsed="false">
      <c r="D16575" s="240" t="n">
        <v>16575</v>
      </c>
    </row>
    <row r="16576" customFormat="false" ht="15.75" hidden="false" customHeight="false" outlineLevel="0" collapsed="false">
      <c r="D16576" s="240" t="n">
        <v>16576</v>
      </c>
    </row>
    <row r="16577" customFormat="false" ht="15.75" hidden="false" customHeight="false" outlineLevel="0" collapsed="false">
      <c r="D16577" s="240" t="n">
        <v>16577</v>
      </c>
    </row>
    <row r="16578" customFormat="false" ht="15.75" hidden="false" customHeight="false" outlineLevel="0" collapsed="false">
      <c r="D16578" s="240" t="n">
        <v>16578</v>
      </c>
    </row>
    <row r="16579" customFormat="false" ht="15.75" hidden="false" customHeight="false" outlineLevel="0" collapsed="false">
      <c r="D16579" s="240" t="n">
        <v>16579</v>
      </c>
    </row>
    <row r="16580" customFormat="false" ht="15.75" hidden="false" customHeight="false" outlineLevel="0" collapsed="false">
      <c r="D16580" s="240" t="n">
        <v>16580</v>
      </c>
    </row>
    <row r="16581" customFormat="false" ht="15.75" hidden="false" customHeight="false" outlineLevel="0" collapsed="false">
      <c r="D16581" s="240" t="n">
        <v>16581</v>
      </c>
    </row>
    <row r="16582" customFormat="false" ht="15.75" hidden="false" customHeight="false" outlineLevel="0" collapsed="false">
      <c r="D16582" s="240" t="n">
        <v>16582</v>
      </c>
    </row>
    <row r="16583" customFormat="false" ht="15.75" hidden="false" customHeight="false" outlineLevel="0" collapsed="false">
      <c r="D16583" s="240" t="n">
        <v>16583</v>
      </c>
    </row>
    <row r="16584" customFormat="false" ht="15.75" hidden="false" customHeight="false" outlineLevel="0" collapsed="false">
      <c r="D16584" s="240" t="n">
        <v>16584</v>
      </c>
    </row>
    <row r="16585" customFormat="false" ht="15.75" hidden="false" customHeight="false" outlineLevel="0" collapsed="false">
      <c r="D16585" s="240" t="n">
        <v>16585</v>
      </c>
    </row>
    <row r="16586" customFormat="false" ht="15.75" hidden="false" customHeight="false" outlineLevel="0" collapsed="false">
      <c r="D16586" s="240" t="n">
        <v>16586</v>
      </c>
    </row>
    <row r="16587" customFormat="false" ht="15.75" hidden="false" customHeight="false" outlineLevel="0" collapsed="false">
      <c r="D16587" s="240" t="n">
        <v>16587</v>
      </c>
    </row>
    <row r="16588" customFormat="false" ht="15.75" hidden="false" customHeight="false" outlineLevel="0" collapsed="false">
      <c r="D16588" s="240" t="n">
        <v>16588</v>
      </c>
    </row>
    <row r="16589" customFormat="false" ht="15.75" hidden="false" customHeight="false" outlineLevel="0" collapsed="false">
      <c r="D16589" s="240" t="n">
        <v>16589</v>
      </c>
    </row>
    <row r="16590" customFormat="false" ht="15.75" hidden="false" customHeight="false" outlineLevel="0" collapsed="false">
      <c r="D16590" s="240" t="n">
        <v>16590</v>
      </c>
    </row>
    <row r="16591" customFormat="false" ht="15.75" hidden="false" customHeight="false" outlineLevel="0" collapsed="false">
      <c r="D16591" s="240" t="n">
        <v>16591</v>
      </c>
    </row>
    <row r="16592" customFormat="false" ht="15.75" hidden="false" customHeight="false" outlineLevel="0" collapsed="false">
      <c r="D16592" s="240" t="n">
        <v>16592</v>
      </c>
    </row>
    <row r="16593" customFormat="false" ht="15.75" hidden="false" customHeight="false" outlineLevel="0" collapsed="false">
      <c r="D16593" s="240" t="n">
        <v>16593</v>
      </c>
    </row>
    <row r="16594" customFormat="false" ht="15.75" hidden="false" customHeight="false" outlineLevel="0" collapsed="false">
      <c r="D16594" s="240" t="n">
        <v>16594</v>
      </c>
    </row>
    <row r="16595" customFormat="false" ht="15.75" hidden="false" customHeight="false" outlineLevel="0" collapsed="false">
      <c r="D16595" s="240" t="n">
        <v>16595</v>
      </c>
    </row>
    <row r="16596" customFormat="false" ht="15.75" hidden="false" customHeight="false" outlineLevel="0" collapsed="false">
      <c r="D16596" s="240" t="n">
        <v>16596</v>
      </c>
    </row>
    <row r="16597" customFormat="false" ht="15.75" hidden="false" customHeight="false" outlineLevel="0" collapsed="false">
      <c r="D16597" s="240" t="n">
        <v>16597</v>
      </c>
    </row>
    <row r="16598" customFormat="false" ht="15.75" hidden="false" customHeight="false" outlineLevel="0" collapsed="false">
      <c r="D16598" s="240" t="n">
        <v>16598</v>
      </c>
    </row>
    <row r="16599" customFormat="false" ht="15.75" hidden="false" customHeight="false" outlineLevel="0" collapsed="false">
      <c r="D16599" s="240" t="n">
        <v>16599</v>
      </c>
    </row>
    <row r="16600" customFormat="false" ht="15.75" hidden="false" customHeight="false" outlineLevel="0" collapsed="false">
      <c r="D16600" s="240" t="n">
        <v>16600</v>
      </c>
    </row>
    <row r="16601" customFormat="false" ht="15.75" hidden="false" customHeight="false" outlineLevel="0" collapsed="false">
      <c r="D16601" s="240" t="n">
        <v>16601</v>
      </c>
    </row>
    <row r="16602" customFormat="false" ht="15.75" hidden="false" customHeight="false" outlineLevel="0" collapsed="false">
      <c r="D16602" s="240" t="n">
        <v>16602</v>
      </c>
    </row>
    <row r="16603" customFormat="false" ht="15.75" hidden="false" customHeight="false" outlineLevel="0" collapsed="false">
      <c r="D16603" s="240" t="n">
        <v>16603</v>
      </c>
    </row>
    <row r="16604" customFormat="false" ht="15.75" hidden="false" customHeight="false" outlineLevel="0" collapsed="false">
      <c r="D16604" s="240" t="n">
        <v>16604</v>
      </c>
    </row>
    <row r="16605" customFormat="false" ht="15.75" hidden="false" customHeight="false" outlineLevel="0" collapsed="false">
      <c r="D16605" s="240" t="n">
        <v>16605</v>
      </c>
    </row>
    <row r="16606" customFormat="false" ht="15.75" hidden="false" customHeight="false" outlineLevel="0" collapsed="false">
      <c r="D16606" s="240" t="n">
        <v>16606</v>
      </c>
    </row>
    <row r="16607" customFormat="false" ht="15.75" hidden="false" customHeight="false" outlineLevel="0" collapsed="false">
      <c r="D16607" s="240" t="n">
        <v>16607</v>
      </c>
    </row>
    <row r="16608" customFormat="false" ht="15.75" hidden="false" customHeight="false" outlineLevel="0" collapsed="false">
      <c r="D16608" s="240" t="n">
        <v>16608</v>
      </c>
    </row>
    <row r="16609" customFormat="false" ht="15.75" hidden="false" customHeight="false" outlineLevel="0" collapsed="false">
      <c r="D16609" s="240" t="n">
        <v>16609</v>
      </c>
    </row>
    <row r="16610" customFormat="false" ht="15.75" hidden="false" customHeight="false" outlineLevel="0" collapsed="false">
      <c r="D16610" s="240" t="n">
        <v>16610</v>
      </c>
    </row>
    <row r="16611" customFormat="false" ht="15.75" hidden="false" customHeight="false" outlineLevel="0" collapsed="false">
      <c r="D16611" s="240" t="n">
        <v>16611</v>
      </c>
    </row>
    <row r="16612" customFormat="false" ht="15.75" hidden="false" customHeight="false" outlineLevel="0" collapsed="false">
      <c r="D16612" s="240" t="n">
        <v>16612</v>
      </c>
    </row>
    <row r="16613" customFormat="false" ht="15.75" hidden="false" customHeight="false" outlineLevel="0" collapsed="false">
      <c r="D16613" s="240" t="n">
        <v>16613</v>
      </c>
    </row>
    <row r="16614" customFormat="false" ht="15.75" hidden="false" customHeight="false" outlineLevel="0" collapsed="false">
      <c r="D16614" s="240" t="n">
        <v>16614</v>
      </c>
    </row>
    <row r="16615" customFormat="false" ht="15.75" hidden="false" customHeight="false" outlineLevel="0" collapsed="false">
      <c r="D16615" s="240" t="n">
        <v>16615</v>
      </c>
    </row>
    <row r="16616" customFormat="false" ht="15.75" hidden="false" customHeight="false" outlineLevel="0" collapsed="false">
      <c r="D16616" s="240" t="n">
        <v>16616</v>
      </c>
    </row>
    <row r="16617" customFormat="false" ht="15.75" hidden="false" customHeight="false" outlineLevel="0" collapsed="false">
      <c r="D16617" s="240" t="n">
        <v>16617</v>
      </c>
    </row>
    <row r="16618" customFormat="false" ht="15.75" hidden="false" customHeight="false" outlineLevel="0" collapsed="false">
      <c r="D16618" s="240" t="n">
        <v>16618</v>
      </c>
    </row>
    <row r="16619" customFormat="false" ht="15.75" hidden="false" customHeight="false" outlineLevel="0" collapsed="false">
      <c r="D16619" s="240" t="n">
        <v>16619</v>
      </c>
    </row>
    <row r="16620" customFormat="false" ht="15.75" hidden="false" customHeight="false" outlineLevel="0" collapsed="false">
      <c r="D16620" s="240" t="n">
        <v>16620</v>
      </c>
    </row>
    <row r="16621" customFormat="false" ht="15.75" hidden="false" customHeight="false" outlineLevel="0" collapsed="false">
      <c r="D16621" s="240" t="n">
        <v>16621</v>
      </c>
    </row>
    <row r="16622" customFormat="false" ht="15.75" hidden="false" customHeight="false" outlineLevel="0" collapsed="false">
      <c r="D16622" s="240" t="n">
        <v>16622</v>
      </c>
    </row>
    <row r="16623" customFormat="false" ht="15.75" hidden="false" customHeight="false" outlineLevel="0" collapsed="false">
      <c r="D16623" s="240" t="n">
        <v>16623</v>
      </c>
    </row>
    <row r="16624" customFormat="false" ht="15.75" hidden="false" customHeight="false" outlineLevel="0" collapsed="false">
      <c r="D16624" s="240" t="n">
        <v>16624</v>
      </c>
    </row>
    <row r="16625" customFormat="false" ht="15.75" hidden="false" customHeight="false" outlineLevel="0" collapsed="false">
      <c r="D16625" s="240" t="n">
        <v>16625</v>
      </c>
    </row>
    <row r="16626" customFormat="false" ht="15.75" hidden="false" customHeight="false" outlineLevel="0" collapsed="false">
      <c r="D16626" s="240" t="n">
        <v>16626</v>
      </c>
    </row>
    <row r="16627" customFormat="false" ht="15.75" hidden="false" customHeight="false" outlineLevel="0" collapsed="false">
      <c r="D16627" s="240" t="n">
        <v>16627</v>
      </c>
    </row>
    <row r="16628" customFormat="false" ht="15.75" hidden="false" customHeight="false" outlineLevel="0" collapsed="false">
      <c r="D16628" s="240" t="n">
        <v>16628</v>
      </c>
    </row>
    <row r="16629" customFormat="false" ht="15.75" hidden="false" customHeight="false" outlineLevel="0" collapsed="false">
      <c r="D16629" s="240" t="n">
        <v>16629</v>
      </c>
    </row>
    <row r="16630" customFormat="false" ht="15.75" hidden="false" customHeight="false" outlineLevel="0" collapsed="false">
      <c r="D16630" s="240" t="n">
        <v>16630</v>
      </c>
    </row>
    <row r="16631" customFormat="false" ht="15.75" hidden="false" customHeight="false" outlineLevel="0" collapsed="false">
      <c r="D16631" s="240" t="n">
        <v>16631</v>
      </c>
    </row>
    <row r="16632" customFormat="false" ht="15.75" hidden="false" customHeight="false" outlineLevel="0" collapsed="false">
      <c r="D16632" s="240" t="n">
        <v>16632</v>
      </c>
    </row>
    <row r="16633" customFormat="false" ht="15.75" hidden="false" customHeight="false" outlineLevel="0" collapsed="false">
      <c r="D16633" s="240" t="n">
        <v>16633</v>
      </c>
    </row>
    <row r="16634" customFormat="false" ht="15.75" hidden="false" customHeight="false" outlineLevel="0" collapsed="false">
      <c r="D16634" s="240" t="n">
        <v>16634</v>
      </c>
    </row>
    <row r="16635" customFormat="false" ht="15.75" hidden="false" customHeight="false" outlineLevel="0" collapsed="false">
      <c r="D16635" s="240" t="n">
        <v>16635</v>
      </c>
    </row>
    <row r="16636" customFormat="false" ht="15.75" hidden="false" customHeight="false" outlineLevel="0" collapsed="false">
      <c r="D16636" s="240" t="n">
        <v>16636</v>
      </c>
    </row>
    <row r="16637" customFormat="false" ht="15.75" hidden="false" customHeight="false" outlineLevel="0" collapsed="false">
      <c r="D16637" s="240" t="n">
        <v>16637</v>
      </c>
    </row>
    <row r="16638" customFormat="false" ht="15.75" hidden="false" customHeight="false" outlineLevel="0" collapsed="false">
      <c r="D16638" s="240" t="n">
        <v>16638</v>
      </c>
    </row>
    <row r="16639" customFormat="false" ht="15.75" hidden="false" customHeight="false" outlineLevel="0" collapsed="false">
      <c r="D16639" s="240" t="n">
        <v>16639</v>
      </c>
    </row>
    <row r="16640" customFormat="false" ht="15.75" hidden="false" customHeight="false" outlineLevel="0" collapsed="false">
      <c r="D16640" s="240" t="n">
        <v>16640</v>
      </c>
    </row>
    <row r="16641" customFormat="false" ht="15.75" hidden="false" customHeight="false" outlineLevel="0" collapsed="false">
      <c r="D16641" s="240" t="n">
        <v>16641</v>
      </c>
    </row>
    <row r="16642" customFormat="false" ht="15.75" hidden="false" customHeight="false" outlineLevel="0" collapsed="false">
      <c r="D16642" s="240" t="n">
        <v>16642</v>
      </c>
    </row>
    <row r="16643" customFormat="false" ht="15.75" hidden="false" customHeight="false" outlineLevel="0" collapsed="false">
      <c r="D16643" s="240" t="n">
        <v>16643</v>
      </c>
    </row>
    <row r="16644" customFormat="false" ht="15.75" hidden="false" customHeight="false" outlineLevel="0" collapsed="false">
      <c r="D16644" s="240" t="n">
        <v>16644</v>
      </c>
    </row>
    <row r="16645" customFormat="false" ht="15.75" hidden="false" customHeight="false" outlineLevel="0" collapsed="false">
      <c r="D16645" s="240" t="n">
        <v>16645</v>
      </c>
    </row>
    <row r="16646" customFormat="false" ht="15.75" hidden="false" customHeight="false" outlineLevel="0" collapsed="false">
      <c r="D16646" s="240" t="n">
        <v>16646</v>
      </c>
    </row>
    <row r="16647" customFormat="false" ht="15.75" hidden="false" customHeight="false" outlineLevel="0" collapsed="false">
      <c r="D16647" s="240" t="n">
        <v>16647</v>
      </c>
    </row>
    <row r="16648" customFormat="false" ht="15.75" hidden="false" customHeight="false" outlineLevel="0" collapsed="false">
      <c r="D16648" s="240" t="n">
        <v>16648</v>
      </c>
    </row>
    <row r="16649" customFormat="false" ht="15.75" hidden="false" customHeight="false" outlineLevel="0" collapsed="false">
      <c r="D16649" s="240" t="n">
        <v>16649</v>
      </c>
    </row>
    <row r="16650" customFormat="false" ht="15.75" hidden="false" customHeight="false" outlineLevel="0" collapsed="false">
      <c r="D16650" s="240" t="n">
        <v>16650</v>
      </c>
    </row>
    <row r="16651" customFormat="false" ht="15.75" hidden="false" customHeight="false" outlineLevel="0" collapsed="false">
      <c r="D16651" s="240" t="n">
        <v>16651</v>
      </c>
    </row>
    <row r="16652" customFormat="false" ht="15.75" hidden="false" customHeight="false" outlineLevel="0" collapsed="false">
      <c r="D16652" s="240" t="n">
        <v>16652</v>
      </c>
    </row>
    <row r="16653" customFormat="false" ht="15.75" hidden="false" customHeight="false" outlineLevel="0" collapsed="false">
      <c r="D16653" s="240" t="n">
        <v>16653</v>
      </c>
    </row>
    <row r="16654" customFormat="false" ht="15.75" hidden="false" customHeight="false" outlineLevel="0" collapsed="false">
      <c r="D16654" s="240" t="n">
        <v>16654</v>
      </c>
    </row>
    <row r="16655" customFormat="false" ht="15.75" hidden="false" customHeight="false" outlineLevel="0" collapsed="false">
      <c r="D16655" s="240" t="n">
        <v>16655</v>
      </c>
    </row>
    <row r="16656" customFormat="false" ht="15.75" hidden="false" customHeight="false" outlineLevel="0" collapsed="false">
      <c r="D16656" s="240" t="n">
        <v>16656</v>
      </c>
    </row>
    <row r="16657" customFormat="false" ht="15.75" hidden="false" customHeight="false" outlineLevel="0" collapsed="false">
      <c r="D16657" s="240" t="n">
        <v>16657</v>
      </c>
    </row>
    <row r="16658" customFormat="false" ht="15.75" hidden="false" customHeight="false" outlineLevel="0" collapsed="false">
      <c r="D16658" s="240" t="n">
        <v>16658</v>
      </c>
    </row>
    <row r="16659" customFormat="false" ht="15.75" hidden="false" customHeight="false" outlineLevel="0" collapsed="false">
      <c r="D16659" s="240" t="n">
        <v>16659</v>
      </c>
    </row>
    <row r="16660" customFormat="false" ht="15.75" hidden="false" customHeight="false" outlineLevel="0" collapsed="false">
      <c r="D16660" s="240" t="n">
        <v>16660</v>
      </c>
    </row>
    <row r="16661" customFormat="false" ht="15.75" hidden="false" customHeight="false" outlineLevel="0" collapsed="false">
      <c r="D16661" s="240" t="n">
        <v>16661</v>
      </c>
    </row>
    <row r="16662" customFormat="false" ht="15.75" hidden="false" customHeight="false" outlineLevel="0" collapsed="false">
      <c r="D16662" s="240" t="n">
        <v>16662</v>
      </c>
    </row>
    <row r="16663" customFormat="false" ht="15.75" hidden="false" customHeight="false" outlineLevel="0" collapsed="false">
      <c r="D16663" s="240" t="n">
        <v>16663</v>
      </c>
    </row>
    <row r="16664" customFormat="false" ht="15.75" hidden="false" customHeight="false" outlineLevel="0" collapsed="false">
      <c r="D16664" s="240" t="n">
        <v>16664</v>
      </c>
    </row>
    <row r="16665" customFormat="false" ht="15.75" hidden="false" customHeight="false" outlineLevel="0" collapsed="false">
      <c r="D16665" s="240" t="n">
        <v>16665</v>
      </c>
    </row>
    <row r="16666" customFormat="false" ht="15.75" hidden="false" customHeight="false" outlineLevel="0" collapsed="false">
      <c r="D16666" s="240" t="n">
        <v>16666</v>
      </c>
    </row>
    <row r="16667" customFormat="false" ht="15.75" hidden="false" customHeight="false" outlineLevel="0" collapsed="false">
      <c r="D16667" s="240" t="n">
        <v>16667</v>
      </c>
    </row>
    <row r="16668" customFormat="false" ht="15.75" hidden="false" customHeight="false" outlineLevel="0" collapsed="false">
      <c r="D16668" s="240" t="n">
        <v>16668</v>
      </c>
    </row>
    <row r="16669" customFormat="false" ht="15.75" hidden="false" customHeight="false" outlineLevel="0" collapsed="false">
      <c r="D16669" s="240" t="n">
        <v>16669</v>
      </c>
    </row>
    <row r="16670" customFormat="false" ht="15.75" hidden="false" customHeight="false" outlineLevel="0" collapsed="false">
      <c r="D16670" s="240" t="n">
        <v>16670</v>
      </c>
    </row>
    <row r="16671" customFormat="false" ht="15.75" hidden="false" customHeight="false" outlineLevel="0" collapsed="false">
      <c r="D16671" s="240" t="n">
        <v>16671</v>
      </c>
    </row>
    <row r="16672" customFormat="false" ht="15.75" hidden="false" customHeight="false" outlineLevel="0" collapsed="false">
      <c r="D16672" s="240" t="n">
        <v>16672</v>
      </c>
    </row>
    <row r="16673" customFormat="false" ht="15.75" hidden="false" customHeight="false" outlineLevel="0" collapsed="false">
      <c r="D16673" s="240" t="n">
        <v>16673</v>
      </c>
    </row>
    <row r="16674" customFormat="false" ht="15.75" hidden="false" customHeight="false" outlineLevel="0" collapsed="false">
      <c r="D16674" s="240" t="n">
        <v>16674</v>
      </c>
    </row>
    <row r="16675" customFormat="false" ht="15.75" hidden="false" customHeight="false" outlineLevel="0" collapsed="false">
      <c r="D16675" s="240" t="n">
        <v>16675</v>
      </c>
    </row>
    <row r="16676" customFormat="false" ht="15.75" hidden="false" customHeight="false" outlineLevel="0" collapsed="false">
      <c r="D16676" s="240" t="n">
        <v>16676</v>
      </c>
    </row>
    <row r="16677" customFormat="false" ht="15.75" hidden="false" customHeight="false" outlineLevel="0" collapsed="false">
      <c r="D16677" s="240" t="n">
        <v>16677</v>
      </c>
    </row>
    <row r="16678" customFormat="false" ht="15.75" hidden="false" customHeight="false" outlineLevel="0" collapsed="false">
      <c r="D16678" s="240" t="n">
        <v>16678</v>
      </c>
    </row>
    <row r="16679" customFormat="false" ht="15.75" hidden="false" customHeight="false" outlineLevel="0" collapsed="false">
      <c r="D16679" s="240" t="n">
        <v>16679</v>
      </c>
    </row>
    <row r="16680" customFormat="false" ht="15.75" hidden="false" customHeight="false" outlineLevel="0" collapsed="false">
      <c r="D16680" s="240" t="n">
        <v>16680</v>
      </c>
    </row>
    <row r="16681" customFormat="false" ht="15.75" hidden="false" customHeight="false" outlineLevel="0" collapsed="false">
      <c r="D16681" s="240" t="n">
        <v>16681</v>
      </c>
    </row>
    <row r="16682" customFormat="false" ht="15.75" hidden="false" customHeight="false" outlineLevel="0" collapsed="false">
      <c r="D16682" s="240" t="n">
        <v>16682</v>
      </c>
    </row>
    <row r="16683" customFormat="false" ht="15.75" hidden="false" customHeight="false" outlineLevel="0" collapsed="false">
      <c r="D16683" s="240" t="n">
        <v>16683</v>
      </c>
    </row>
    <row r="16684" customFormat="false" ht="15.75" hidden="false" customHeight="false" outlineLevel="0" collapsed="false">
      <c r="D16684" s="240" t="n">
        <v>16684</v>
      </c>
    </row>
    <row r="16685" customFormat="false" ht="15.75" hidden="false" customHeight="false" outlineLevel="0" collapsed="false">
      <c r="D16685" s="240" t="n">
        <v>16685</v>
      </c>
    </row>
    <row r="16686" customFormat="false" ht="15.75" hidden="false" customHeight="false" outlineLevel="0" collapsed="false">
      <c r="D16686" s="240" t="n">
        <v>16686</v>
      </c>
    </row>
    <row r="16687" customFormat="false" ht="15.75" hidden="false" customHeight="false" outlineLevel="0" collapsed="false">
      <c r="D16687" s="240" t="n">
        <v>16687</v>
      </c>
    </row>
    <row r="16688" customFormat="false" ht="15.75" hidden="false" customHeight="false" outlineLevel="0" collapsed="false">
      <c r="D16688" s="240" t="n">
        <v>16688</v>
      </c>
    </row>
    <row r="16689" customFormat="false" ht="15.75" hidden="false" customHeight="false" outlineLevel="0" collapsed="false">
      <c r="D16689" s="240" t="n">
        <v>16689</v>
      </c>
    </row>
    <row r="16690" customFormat="false" ht="15.75" hidden="false" customHeight="false" outlineLevel="0" collapsed="false">
      <c r="D16690" s="240" t="n">
        <v>16690</v>
      </c>
    </row>
    <row r="16691" customFormat="false" ht="15.75" hidden="false" customHeight="false" outlineLevel="0" collapsed="false">
      <c r="D16691" s="240" t="n">
        <v>16691</v>
      </c>
    </row>
    <row r="16692" customFormat="false" ht="15.75" hidden="false" customHeight="false" outlineLevel="0" collapsed="false">
      <c r="D16692" s="240" t="n">
        <v>16692</v>
      </c>
    </row>
    <row r="16693" customFormat="false" ht="15.75" hidden="false" customHeight="false" outlineLevel="0" collapsed="false">
      <c r="D16693" s="240" t="n">
        <v>16693</v>
      </c>
    </row>
    <row r="16694" customFormat="false" ht="15.75" hidden="false" customHeight="false" outlineLevel="0" collapsed="false">
      <c r="D16694" s="240" t="n">
        <v>16694</v>
      </c>
    </row>
    <row r="16695" customFormat="false" ht="15.75" hidden="false" customHeight="false" outlineLevel="0" collapsed="false">
      <c r="D16695" s="240" t="n">
        <v>16695</v>
      </c>
    </row>
    <row r="16696" customFormat="false" ht="15.75" hidden="false" customHeight="false" outlineLevel="0" collapsed="false">
      <c r="D16696" s="240" t="n">
        <v>16696</v>
      </c>
    </row>
    <row r="16697" customFormat="false" ht="15.75" hidden="false" customHeight="false" outlineLevel="0" collapsed="false">
      <c r="D16697" s="240" t="n">
        <v>16697</v>
      </c>
    </row>
    <row r="16698" customFormat="false" ht="15.75" hidden="false" customHeight="false" outlineLevel="0" collapsed="false">
      <c r="D16698" s="240" t="n">
        <v>16698</v>
      </c>
    </row>
    <row r="16699" customFormat="false" ht="15.75" hidden="false" customHeight="false" outlineLevel="0" collapsed="false">
      <c r="D16699" s="240" t="n">
        <v>16699</v>
      </c>
    </row>
    <row r="16700" customFormat="false" ht="15.75" hidden="false" customHeight="false" outlineLevel="0" collapsed="false">
      <c r="D16700" s="240" t="n">
        <v>16700</v>
      </c>
    </row>
    <row r="16701" customFormat="false" ht="15.75" hidden="false" customHeight="false" outlineLevel="0" collapsed="false">
      <c r="D16701" s="240" t="n">
        <v>16701</v>
      </c>
    </row>
    <row r="16702" customFormat="false" ht="15.75" hidden="false" customHeight="false" outlineLevel="0" collapsed="false">
      <c r="D16702" s="240" t="n">
        <v>16702</v>
      </c>
    </row>
    <row r="16703" customFormat="false" ht="15.75" hidden="false" customHeight="false" outlineLevel="0" collapsed="false">
      <c r="D16703" s="240" t="n">
        <v>16703</v>
      </c>
    </row>
    <row r="16704" customFormat="false" ht="15.75" hidden="false" customHeight="false" outlineLevel="0" collapsed="false">
      <c r="D16704" s="240" t="n">
        <v>16704</v>
      </c>
    </row>
    <row r="16705" customFormat="false" ht="15.75" hidden="false" customHeight="false" outlineLevel="0" collapsed="false">
      <c r="D16705" s="240" t="n">
        <v>16705</v>
      </c>
    </row>
    <row r="16706" customFormat="false" ht="15.75" hidden="false" customHeight="false" outlineLevel="0" collapsed="false">
      <c r="D16706" s="240" t="n">
        <v>16706</v>
      </c>
    </row>
    <row r="16707" customFormat="false" ht="15.75" hidden="false" customHeight="false" outlineLevel="0" collapsed="false">
      <c r="D16707" s="240" t="n">
        <v>16707</v>
      </c>
    </row>
    <row r="16708" customFormat="false" ht="15.75" hidden="false" customHeight="false" outlineLevel="0" collapsed="false">
      <c r="D16708" s="240" t="n">
        <v>16708</v>
      </c>
    </row>
    <row r="16709" customFormat="false" ht="15.75" hidden="false" customHeight="false" outlineLevel="0" collapsed="false">
      <c r="D16709" s="240" t="n">
        <v>16709</v>
      </c>
    </row>
    <row r="16710" customFormat="false" ht="15.75" hidden="false" customHeight="false" outlineLevel="0" collapsed="false">
      <c r="D16710" s="240" t="n">
        <v>16710</v>
      </c>
    </row>
    <row r="16711" customFormat="false" ht="15.75" hidden="false" customHeight="false" outlineLevel="0" collapsed="false">
      <c r="D16711" s="240" t="n">
        <v>16711</v>
      </c>
    </row>
    <row r="16712" customFormat="false" ht="15.75" hidden="false" customHeight="false" outlineLevel="0" collapsed="false">
      <c r="D16712" s="240" t="n">
        <v>16712</v>
      </c>
    </row>
    <row r="16713" customFormat="false" ht="15.75" hidden="false" customHeight="false" outlineLevel="0" collapsed="false">
      <c r="D16713" s="240" t="n">
        <v>16713</v>
      </c>
    </row>
    <row r="16714" customFormat="false" ht="15.75" hidden="false" customHeight="false" outlineLevel="0" collapsed="false">
      <c r="D16714" s="240" t="n">
        <v>16714</v>
      </c>
    </row>
    <row r="16715" customFormat="false" ht="15.75" hidden="false" customHeight="false" outlineLevel="0" collapsed="false">
      <c r="D16715" s="240" t="n">
        <v>16715</v>
      </c>
    </row>
    <row r="16716" customFormat="false" ht="15.75" hidden="false" customHeight="false" outlineLevel="0" collapsed="false">
      <c r="D16716" s="240" t="n">
        <v>16716</v>
      </c>
    </row>
    <row r="16717" customFormat="false" ht="15.75" hidden="false" customHeight="false" outlineLevel="0" collapsed="false">
      <c r="D16717" s="240" t="n">
        <v>16717</v>
      </c>
    </row>
    <row r="16718" customFormat="false" ht="15.75" hidden="false" customHeight="false" outlineLevel="0" collapsed="false">
      <c r="D16718" s="240" t="n">
        <v>16718</v>
      </c>
    </row>
    <row r="16719" customFormat="false" ht="15.75" hidden="false" customHeight="false" outlineLevel="0" collapsed="false">
      <c r="D16719" s="240" t="n">
        <v>16719</v>
      </c>
    </row>
    <row r="16720" customFormat="false" ht="15.75" hidden="false" customHeight="false" outlineLevel="0" collapsed="false">
      <c r="D16720" s="240" t="n">
        <v>16720</v>
      </c>
    </row>
    <row r="16721" customFormat="false" ht="15.75" hidden="false" customHeight="false" outlineLevel="0" collapsed="false">
      <c r="D16721" s="240" t="n">
        <v>16721</v>
      </c>
    </row>
    <row r="16722" customFormat="false" ht="15.75" hidden="false" customHeight="false" outlineLevel="0" collapsed="false">
      <c r="D16722" s="240" t="n">
        <v>16722</v>
      </c>
    </row>
    <row r="16723" customFormat="false" ht="15.75" hidden="false" customHeight="false" outlineLevel="0" collapsed="false">
      <c r="D16723" s="240" t="n">
        <v>16723</v>
      </c>
    </row>
    <row r="16724" customFormat="false" ht="15.75" hidden="false" customHeight="false" outlineLevel="0" collapsed="false">
      <c r="D16724" s="240" t="n">
        <v>16724</v>
      </c>
    </row>
    <row r="16725" customFormat="false" ht="15.75" hidden="false" customHeight="false" outlineLevel="0" collapsed="false">
      <c r="D16725" s="240" t="n">
        <v>16725</v>
      </c>
    </row>
    <row r="16726" customFormat="false" ht="15.75" hidden="false" customHeight="false" outlineLevel="0" collapsed="false">
      <c r="D16726" s="240" t="n">
        <v>16726</v>
      </c>
    </row>
    <row r="16727" customFormat="false" ht="15.75" hidden="false" customHeight="false" outlineLevel="0" collapsed="false">
      <c r="D16727" s="240" t="n">
        <v>16727</v>
      </c>
    </row>
    <row r="16728" customFormat="false" ht="15.75" hidden="false" customHeight="false" outlineLevel="0" collapsed="false">
      <c r="D16728" s="240" t="n">
        <v>16728</v>
      </c>
    </row>
    <row r="16729" customFormat="false" ht="15.75" hidden="false" customHeight="false" outlineLevel="0" collapsed="false">
      <c r="D16729" s="240" t="n">
        <v>16729</v>
      </c>
    </row>
    <row r="16730" customFormat="false" ht="15.75" hidden="false" customHeight="false" outlineLevel="0" collapsed="false">
      <c r="D16730" s="240" t="n">
        <v>16730</v>
      </c>
    </row>
    <row r="16731" customFormat="false" ht="15.75" hidden="false" customHeight="false" outlineLevel="0" collapsed="false">
      <c r="D16731" s="240" t="n">
        <v>16731</v>
      </c>
    </row>
    <row r="16732" customFormat="false" ht="15.75" hidden="false" customHeight="false" outlineLevel="0" collapsed="false">
      <c r="D16732" s="240" t="n">
        <v>16732</v>
      </c>
    </row>
    <row r="16733" customFormat="false" ht="15.75" hidden="false" customHeight="false" outlineLevel="0" collapsed="false">
      <c r="D16733" s="240" t="n">
        <v>16733</v>
      </c>
    </row>
    <row r="16734" customFormat="false" ht="15.75" hidden="false" customHeight="false" outlineLevel="0" collapsed="false">
      <c r="D16734" s="240" t="n">
        <v>16734</v>
      </c>
    </row>
    <row r="16735" customFormat="false" ht="15.75" hidden="false" customHeight="false" outlineLevel="0" collapsed="false">
      <c r="D16735" s="240" t="n">
        <v>16735</v>
      </c>
    </row>
    <row r="16736" customFormat="false" ht="15.75" hidden="false" customHeight="false" outlineLevel="0" collapsed="false">
      <c r="D16736" s="240" t="n">
        <v>16736</v>
      </c>
    </row>
    <row r="16737" customFormat="false" ht="15.75" hidden="false" customHeight="false" outlineLevel="0" collapsed="false">
      <c r="D16737" s="240" t="n">
        <v>16737</v>
      </c>
    </row>
    <row r="16738" customFormat="false" ht="15.75" hidden="false" customHeight="false" outlineLevel="0" collapsed="false">
      <c r="D16738" s="240" t="n">
        <v>16738</v>
      </c>
    </row>
    <row r="16739" customFormat="false" ht="15.75" hidden="false" customHeight="false" outlineLevel="0" collapsed="false">
      <c r="D16739" s="240" t="n">
        <v>16739</v>
      </c>
    </row>
    <row r="16740" customFormat="false" ht="15.75" hidden="false" customHeight="false" outlineLevel="0" collapsed="false">
      <c r="D16740" s="240" t="n">
        <v>16740</v>
      </c>
    </row>
    <row r="16741" customFormat="false" ht="15.75" hidden="false" customHeight="false" outlineLevel="0" collapsed="false">
      <c r="D16741" s="240" t="n">
        <v>16741</v>
      </c>
    </row>
    <row r="16742" customFormat="false" ht="15.75" hidden="false" customHeight="false" outlineLevel="0" collapsed="false">
      <c r="D16742" s="240" t="n">
        <v>16742</v>
      </c>
    </row>
    <row r="16743" customFormat="false" ht="15.75" hidden="false" customHeight="false" outlineLevel="0" collapsed="false">
      <c r="D16743" s="240" t="n">
        <v>16743</v>
      </c>
    </row>
    <row r="16744" customFormat="false" ht="15.75" hidden="false" customHeight="false" outlineLevel="0" collapsed="false">
      <c r="D16744" s="240" t="n">
        <v>16744</v>
      </c>
    </row>
    <row r="16745" customFormat="false" ht="15.75" hidden="false" customHeight="false" outlineLevel="0" collapsed="false">
      <c r="D16745" s="240" t="n">
        <v>16745</v>
      </c>
    </row>
    <row r="16746" customFormat="false" ht="15.75" hidden="false" customHeight="false" outlineLevel="0" collapsed="false">
      <c r="D16746" s="240" t="n">
        <v>16746</v>
      </c>
    </row>
    <row r="16747" customFormat="false" ht="15.75" hidden="false" customHeight="false" outlineLevel="0" collapsed="false">
      <c r="D16747" s="240" t="n">
        <v>16747</v>
      </c>
    </row>
    <row r="16748" customFormat="false" ht="15.75" hidden="false" customHeight="false" outlineLevel="0" collapsed="false">
      <c r="D16748" s="240" t="n">
        <v>16748</v>
      </c>
    </row>
    <row r="16749" customFormat="false" ht="15.75" hidden="false" customHeight="false" outlineLevel="0" collapsed="false">
      <c r="D16749" s="240" t="n">
        <v>16749</v>
      </c>
    </row>
    <row r="16750" customFormat="false" ht="15.75" hidden="false" customHeight="false" outlineLevel="0" collapsed="false">
      <c r="D16750" s="240" t="n">
        <v>16750</v>
      </c>
    </row>
    <row r="16751" customFormat="false" ht="15.75" hidden="false" customHeight="false" outlineLevel="0" collapsed="false">
      <c r="D16751" s="240" t="n">
        <v>16751</v>
      </c>
    </row>
    <row r="16752" customFormat="false" ht="15.75" hidden="false" customHeight="false" outlineLevel="0" collapsed="false">
      <c r="D16752" s="240" t="n">
        <v>16752</v>
      </c>
    </row>
    <row r="16753" customFormat="false" ht="15.75" hidden="false" customHeight="false" outlineLevel="0" collapsed="false">
      <c r="D16753" s="240" t="n">
        <v>16753</v>
      </c>
    </row>
    <row r="16754" customFormat="false" ht="15.75" hidden="false" customHeight="false" outlineLevel="0" collapsed="false">
      <c r="D16754" s="240" t="n">
        <v>16754</v>
      </c>
    </row>
    <row r="16755" customFormat="false" ht="15.75" hidden="false" customHeight="false" outlineLevel="0" collapsed="false">
      <c r="D16755" s="240" t="n">
        <v>16755</v>
      </c>
    </row>
    <row r="16756" customFormat="false" ht="15.75" hidden="false" customHeight="false" outlineLevel="0" collapsed="false">
      <c r="D16756" s="240" t="n">
        <v>16756</v>
      </c>
    </row>
    <row r="16757" customFormat="false" ht="15.75" hidden="false" customHeight="false" outlineLevel="0" collapsed="false">
      <c r="D16757" s="240" t="n">
        <v>16757</v>
      </c>
    </row>
    <row r="16758" customFormat="false" ht="15.75" hidden="false" customHeight="false" outlineLevel="0" collapsed="false">
      <c r="D16758" s="240" t="n">
        <v>16758</v>
      </c>
    </row>
    <row r="16759" customFormat="false" ht="15.75" hidden="false" customHeight="false" outlineLevel="0" collapsed="false">
      <c r="D16759" s="240" t="n">
        <v>16759</v>
      </c>
    </row>
    <row r="16760" customFormat="false" ht="15.75" hidden="false" customHeight="false" outlineLevel="0" collapsed="false">
      <c r="D16760" s="240" t="n">
        <v>16760</v>
      </c>
    </row>
    <row r="16761" customFormat="false" ht="15.75" hidden="false" customHeight="false" outlineLevel="0" collapsed="false">
      <c r="D16761" s="240" t="n">
        <v>16761</v>
      </c>
    </row>
    <row r="16762" customFormat="false" ht="15.75" hidden="false" customHeight="false" outlineLevel="0" collapsed="false">
      <c r="D16762" s="240" t="n">
        <v>16762</v>
      </c>
    </row>
    <row r="16763" customFormat="false" ht="15.75" hidden="false" customHeight="false" outlineLevel="0" collapsed="false">
      <c r="D16763" s="240" t="n">
        <v>16763</v>
      </c>
    </row>
    <row r="16764" customFormat="false" ht="15.75" hidden="false" customHeight="false" outlineLevel="0" collapsed="false">
      <c r="D16764" s="240" t="n">
        <v>16764</v>
      </c>
    </row>
    <row r="16765" customFormat="false" ht="15.75" hidden="false" customHeight="false" outlineLevel="0" collapsed="false">
      <c r="D16765" s="240" t="n">
        <v>16765</v>
      </c>
    </row>
    <row r="16766" customFormat="false" ht="15.75" hidden="false" customHeight="false" outlineLevel="0" collapsed="false">
      <c r="D16766" s="240" t="n">
        <v>16766</v>
      </c>
    </row>
    <row r="16767" customFormat="false" ht="15.75" hidden="false" customHeight="false" outlineLevel="0" collapsed="false">
      <c r="D16767" s="240" t="n">
        <v>16767</v>
      </c>
    </row>
    <row r="16768" customFormat="false" ht="15.75" hidden="false" customHeight="false" outlineLevel="0" collapsed="false">
      <c r="D16768" s="240" t="n">
        <v>16768</v>
      </c>
    </row>
    <row r="16769" customFormat="false" ht="15.75" hidden="false" customHeight="false" outlineLevel="0" collapsed="false">
      <c r="D16769" s="240" t="n">
        <v>16769</v>
      </c>
    </row>
    <row r="16770" customFormat="false" ht="15.75" hidden="false" customHeight="false" outlineLevel="0" collapsed="false">
      <c r="D16770" s="240" t="n">
        <v>16770</v>
      </c>
    </row>
    <row r="16771" customFormat="false" ht="15.75" hidden="false" customHeight="false" outlineLevel="0" collapsed="false">
      <c r="D16771" s="240" t="n">
        <v>16771</v>
      </c>
    </row>
    <row r="16772" customFormat="false" ht="15.75" hidden="false" customHeight="false" outlineLevel="0" collapsed="false">
      <c r="D16772" s="240" t="n">
        <v>16772</v>
      </c>
    </row>
    <row r="16773" customFormat="false" ht="15.75" hidden="false" customHeight="false" outlineLevel="0" collapsed="false">
      <c r="D16773" s="240" t="n">
        <v>16773</v>
      </c>
    </row>
    <row r="16774" customFormat="false" ht="15.75" hidden="false" customHeight="false" outlineLevel="0" collapsed="false">
      <c r="D16774" s="240" t="n">
        <v>16774</v>
      </c>
    </row>
    <row r="16775" customFormat="false" ht="15.75" hidden="false" customHeight="false" outlineLevel="0" collapsed="false">
      <c r="D16775" s="240" t="n">
        <v>16775</v>
      </c>
    </row>
    <row r="16776" customFormat="false" ht="15.75" hidden="false" customHeight="false" outlineLevel="0" collapsed="false">
      <c r="D16776" s="240" t="n">
        <v>16776</v>
      </c>
    </row>
    <row r="16777" customFormat="false" ht="15.75" hidden="false" customHeight="false" outlineLevel="0" collapsed="false">
      <c r="D16777" s="240" t="n">
        <v>16777</v>
      </c>
    </row>
    <row r="16778" customFormat="false" ht="15.75" hidden="false" customHeight="false" outlineLevel="0" collapsed="false">
      <c r="D16778" s="240" t="n">
        <v>16778</v>
      </c>
    </row>
    <row r="16779" customFormat="false" ht="15.75" hidden="false" customHeight="false" outlineLevel="0" collapsed="false">
      <c r="D16779" s="240" t="n">
        <v>16779</v>
      </c>
    </row>
    <row r="16780" customFormat="false" ht="15.75" hidden="false" customHeight="false" outlineLevel="0" collapsed="false">
      <c r="D16780" s="240" t="n">
        <v>16780</v>
      </c>
    </row>
    <row r="16781" customFormat="false" ht="15.75" hidden="false" customHeight="false" outlineLevel="0" collapsed="false">
      <c r="D16781" s="240" t="n">
        <v>16781</v>
      </c>
    </row>
    <row r="16782" customFormat="false" ht="15.75" hidden="false" customHeight="false" outlineLevel="0" collapsed="false">
      <c r="D16782" s="240" t="n">
        <v>16782</v>
      </c>
    </row>
    <row r="16783" customFormat="false" ht="15.75" hidden="false" customHeight="false" outlineLevel="0" collapsed="false">
      <c r="D16783" s="240" t="n">
        <v>16783</v>
      </c>
    </row>
    <row r="16784" customFormat="false" ht="15.75" hidden="false" customHeight="false" outlineLevel="0" collapsed="false">
      <c r="D16784" s="240" t="n">
        <v>16784</v>
      </c>
    </row>
    <row r="16785" customFormat="false" ht="15.75" hidden="false" customHeight="false" outlineLevel="0" collapsed="false">
      <c r="D16785" s="240" t="n">
        <v>16785</v>
      </c>
    </row>
    <row r="16786" customFormat="false" ht="15.75" hidden="false" customHeight="false" outlineLevel="0" collapsed="false">
      <c r="D16786" s="240" t="n">
        <v>16786</v>
      </c>
    </row>
    <row r="16787" customFormat="false" ht="15.75" hidden="false" customHeight="false" outlineLevel="0" collapsed="false">
      <c r="D16787" s="240" t="n">
        <v>16787</v>
      </c>
    </row>
    <row r="16788" customFormat="false" ht="15.75" hidden="false" customHeight="false" outlineLevel="0" collapsed="false">
      <c r="D16788" s="240" t="n">
        <v>16788</v>
      </c>
    </row>
    <row r="16789" customFormat="false" ht="15.75" hidden="false" customHeight="false" outlineLevel="0" collapsed="false">
      <c r="D16789" s="240" t="n">
        <v>16789</v>
      </c>
    </row>
    <row r="16790" customFormat="false" ht="15.75" hidden="false" customHeight="false" outlineLevel="0" collapsed="false">
      <c r="D16790" s="240" t="n">
        <v>16790</v>
      </c>
    </row>
    <row r="16791" customFormat="false" ht="15.75" hidden="false" customHeight="false" outlineLevel="0" collapsed="false">
      <c r="D16791" s="240" t="n">
        <v>16791</v>
      </c>
    </row>
    <row r="16792" customFormat="false" ht="15.75" hidden="false" customHeight="false" outlineLevel="0" collapsed="false">
      <c r="D16792" s="240" t="n">
        <v>16792</v>
      </c>
    </row>
    <row r="16793" customFormat="false" ht="15.75" hidden="false" customHeight="false" outlineLevel="0" collapsed="false">
      <c r="D16793" s="240" t="n">
        <v>16793</v>
      </c>
    </row>
    <row r="16794" customFormat="false" ht="15.75" hidden="false" customHeight="false" outlineLevel="0" collapsed="false">
      <c r="D16794" s="240" t="n">
        <v>16794</v>
      </c>
    </row>
    <row r="16795" customFormat="false" ht="15.75" hidden="false" customHeight="false" outlineLevel="0" collapsed="false">
      <c r="D16795" s="240" t="n">
        <v>16795</v>
      </c>
    </row>
    <row r="16796" customFormat="false" ht="15.75" hidden="false" customHeight="false" outlineLevel="0" collapsed="false">
      <c r="D16796" s="240" t="n">
        <v>16796</v>
      </c>
    </row>
    <row r="16797" customFormat="false" ht="15.75" hidden="false" customHeight="false" outlineLevel="0" collapsed="false">
      <c r="D16797" s="240" t="n">
        <v>16797</v>
      </c>
    </row>
    <row r="16798" customFormat="false" ht="15.75" hidden="false" customHeight="false" outlineLevel="0" collapsed="false">
      <c r="D16798" s="240" t="n">
        <v>16798</v>
      </c>
    </row>
    <row r="16799" customFormat="false" ht="15.75" hidden="false" customHeight="false" outlineLevel="0" collapsed="false">
      <c r="D16799" s="240" t="n">
        <v>16799</v>
      </c>
    </row>
    <row r="16800" customFormat="false" ht="15.75" hidden="false" customHeight="false" outlineLevel="0" collapsed="false">
      <c r="D16800" s="240" t="n">
        <v>16800</v>
      </c>
    </row>
    <row r="16801" customFormat="false" ht="15.75" hidden="false" customHeight="false" outlineLevel="0" collapsed="false">
      <c r="D16801" s="240" t="n">
        <v>16801</v>
      </c>
    </row>
    <row r="16802" customFormat="false" ht="15.75" hidden="false" customHeight="false" outlineLevel="0" collapsed="false">
      <c r="D16802" s="240" t="n">
        <v>16802</v>
      </c>
    </row>
    <row r="16803" customFormat="false" ht="15.75" hidden="false" customHeight="false" outlineLevel="0" collapsed="false">
      <c r="D16803" s="240" t="n">
        <v>16803</v>
      </c>
    </row>
    <row r="16804" customFormat="false" ht="15.75" hidden="false" customHeight="false" outlineLevel="0" collapsed="false">
      <c r="D16804" s="240" t="n">
        <v>16804</v>
      </c>
    </row>
    <row r="16805" customFormat="false" ht="15.75" hidden="false" customHeight="false" outlineLevel="0" collapsed="false">
      <c r="D16805" s="240" t="n">
        <v>16805</v>
      </c>
    </row>
    <row r="16806" customFormat="false" ht="15.75" hidden="false" customHeight="false" outlineLevel="0" collapsed="false">
      <c r="D16806" s="240" t="n">
        <v>16806</v>
      </c>
    </row>
    <row r="16807" customFormat="false" ht="15.75" hidden="false" customHeight="false" outlineLevel="0" collapsed="false">
      <c r="D16807" s="240" t="n">
        <v>16807</v>
      </c>
    </row>
    <row r="16808" customFormat="false" ht="15.75" hidden="false" customHeight="false" outlineLevel="0" collapsed="false">
      <c r="D16808" s="240" t="n">
        <v>16808</v>
      </c>
    </row>
    <row r="16809" customFormat="false" ht="15.75" hidden="false" customHeight="false" outlineLevel="0" collapsed="false">
      <c r="D16809" s="240" t="n">
        <v>16809</v>
      </c>
    </row>
    <row r="16810" customFormat="false" ht="15.75" hidden="false" customHeight="false" outlineLevel="0" collapsed="false">
      <c r="D16810" s="240" t="n">
        <v>16810</v>
      </c>
    </row>
    <row r="16811" customFormat="false" ht="15.75" hidden="false" customHeight="false" outlineLevel="0" collapsed="false">
      <c r="D16811" s="240" t="n">
        <v>16811</v>
      </c>
    </row>
    <row r="16812" customFormat="false" ht="15.75" hidden="false" customHeight="false" outlineLevel="0" collapsed="false">
      <c r="D16812" s="240" t="n">
        <v>16812</v>
      </c>
    </row>
    <row r="16813" customFormat="false" ht="15.75" hidden="false" customHeight="false" outlineLevel="0" collapsed="false">
      <c r="D16813" s="240" t="n">
        <v>16813</v>
      </c>
    </row>
    <row r="16814" customFormat="false" ht="15.75" hidden="false" customHeight="false" outlineLevel="0" collapsed="false">
      <c r="D16814" s="240" t="n">
        <v>16814</v>
      </c>
    </row>
    <row r="16815" customFormat="false" ht="15.75" hidden="false" customHeight="false" outlineLevel="0" collapsed="false">
      <c r="D16815" s="240" t="n">
        <v>16815</v>
      </c>
    </row>
    <row r="16816" customFormat="false" ht="15.75" hidden="false" customHeight="false" outlineLevel="0" collapsed="false">
      <c r="D16816" s="240" t="n">
        <v>16816</v>
      </c>
    </row>
    <row r="16817" customFormat="false" ht="15.75" hidden="false" customHeight="false" outlineLevel="0" collapsed="false">
      <c r="D16817" s="240" t="n">
        <v>16817</v>
      </c>
    </row>
    <row r="16818" customFormat="false" ht="15.75" hidden="false" customHeight="false" outlineLevel="0" collapsed="false">
      <c r="D16818" s="240" t="n">
        <v>16818</v>
      </c>
    </row>
    <row r="16819" customFormat="false" ht="15.75" hidden="false" customHeight="false" outlineLevel="0" collapsed="false">
      <c r="D16819" s="240" t="n">
        <v>16819</v>
      </c>
    </row>
    <row r="16820" customFormat="false" ht="15.75" hidden="false" customHeight="false" outlineLevel="0" collapsed="false">
      <c r="D16820" s="240" t="n">
        <v>16820</v>
      </c>
    </row>
    <row r="16821" customFormat="false" ht="15.75" hidden="false" customHeight="false" outlineLevel="0" collapsed="false">
      <c r="D16821" s="240" t="n">
        <v>16821</v>
      </c>
    </row>
    <row r="16822" customFormat="false" ht="15.75" hidden="false" customHeight="false" outlineLevel="0" collapsed="false">
      <c r="D16822" s="240" t="n">
        <v>16822</v>
      </c>
    </row>
    <row r="16823" customFormat="false" ht="15.75" hidden="false" customHeight="false" outlineLevel="0" collapsed="false">
      <c r="D16823" s="240" t="n">
        <v>16823</v>
      </c>
    </row>
    <row r="16824" customFormat="false" ht="15.75" hidden="false" customHeight="false" outlineLevel="0" collapsed="false">
      <c r="D16824" s="240" t="n">
        <v>16824</v>
      </c>
    </row>
    <row r="16825" customFormat="false" ht="15.75" hidden="false" customHeight="false" outlineLevel="0" collapsed="false">
      <c r="D16825" s="240" t="n">
        <v>16825</v>
      </c>
    </row>
    <row r="16826" customFormat="false" ht="15.75" hidden="false" customHeight="false" outlineLevel="0" collapsed="false">
      <c r="D16826" s="240" t="n">
        <v>16826</v>
      </c>
    </row>
    <row r="16827" customFormat="false" ht="15.75" hidden="false" customHeight="false" outlineLevel="0" collapsed="false">
      <c r="D16827" s="240" t="n">
        <v>16827</v>
      </c>
    </row>
    <row r="16828" customFormat="false" ht="15.75" hidden="false" customHeight="false" outlineLevel="0" collapsed="false">
      <c r="D16828" s="240" t="n">
        <v>16828</v>
      </c>
    </row>
    <row r="16829" customFormat="false" ht="15.75" hidden="false" customHeight="false" outlineLevel="0" collapsed="false">
      <c r="D16829" s="240" t="n">
        <v>16829</v>
      </c>
    </row>
    <row r="16830" customFormat="false" ht="15.75" hidden="false" customHeight="false" outlineLevel="0" collapsed="false">
      <c r="D16830" s="240" t="n">
        <v>16830</v>
      </c>
    </row>
    <row r="16831" customFormat="false" ht="15.75" hidden="false" customHeight="false" outlineLevel="0" collapsed="false">
      <c r="D16831" s="240" t="n">
        <v>16831</v>
      </c>
    </row>
    <row r="16832" customFormat="false" ht="15.75" hidden="false" customHeight="false" outlineLevel="0" collapsed="false">
      <c r="D16832" s="240" t="n">
        <v>16832</v>
      </c>
    </row>
    <row r="16833" customFormat="false" ht="15.75" hidden="false" customHeight="false" outlineLevel="0" collapsed="false">
      <c r="D16833" s="240" t="n">
        <v>16833</v>
      </c>
    </row>
    <row r="16834" customFormat="false" ht="15.75" hidden="false" customHeight="false" outlineLevel="0" collapsed="false">
      <c r="D16834" s="240" t="n">
        <v>16834</v>
      </c>
    </row>
    <row r="16835" customFormat="false" ht="15.75" hidden="false" customHeight="false" outlineLevel="0" collapsed="false">
      <c r="D16835" s="240" t="n">
        <v>16835</v>
      </c>
    </row>
    <row r="16836" customFormat="false" ht="15.75" hidden="false" customHeight="false" outlineLevel="0" collapsed="false">
      <c r="D16836" s="240" t="n">
        <v>16836</v>
      </c>
    </row>
    <row r="16837" customFormat="false" ht="15.75" hidden="false" customHeight="false" outlineLevel="0" collapsed="false">
      <c r="D16837" s="240" t="n">
        <v>16837</v>
      </c>
    </row>
    <row r="16838" customFormat="false" ht="15.75" hidden="false" customHeight="false" outlineLevel="0" collapsed="false">
      <c r="D16838" s="240" t="n">
        <v>16838</v>
      </c>
    </row>
    <row r="16839" customFormat="false" ht="15.75" hidden="false" customHeight="false" outlineLevel="0" collapsed="false">
      <c r="D16839" s="240" t="n">
        <v>16839</v>
      </c>
    </row>
    <row r="16840" customFormat="false" ht="15.75" hidden="false" customHeight="false" outlineLevel="0" collapsed="false">
      <c r="D16840" s="240" t="n">
        <v>16840</v>
      </c>
    </row>
    <row r="16841" customFormat="false" ht="15.75" hidden="false" customHeight="false" outlineLevel="0" collapsed="false">
      <c r="D16841" s="240" t="n">
        <v>16841</v>
      </c>
    </row>
    <row r="16842" customFormat="false" ht="15.75" hidden="false" customHeight="false" outlineLevel="0" collapsed="false">
      <c r="D16842" s="240" t="n">
        <v>16842</v>
      </c>
    </row>
    <row r="16843" customFormat="false" ht="15.75" hidden="false" customHeight="false" outlineLevel="0" collapsed="false">
      <c r="D16843" s="240" t="n">
        <v>16843</v>
      </c>
    </row>
    <row r="16844" customFormat="false" ht="15.75" hidden="false" customHeight="false" outlineLevel="0" collapsed="false">
      <c r="D16844" s="240" t="n">
        <v>16844</v>
      </c>
    </row>
    <row r="16845" customFormat="false" ht="15.75" hidden="false" customHeight="false" outlineLevel="0" collapsed="false">
      <c r="D16845" s="240" t="n">
        <v>16845</v>
      </c>
    </row>
    <row r="16846" customFormat="false" ht="15.75" hidden="false" customHeight="false" outlineLevel="0" collapsed="false">
      <c r="D16846" s="240" t="n">
        <v>16846</v>
      </c>
    </row>
    <row r="16847" customFormat="false" ht="15.75" hidden="false" customHeight="false" outlineLevel="0" collapsed="false">
      <c r="D16847" s="240" t="n">
        <v>16847</v>
      </c>
    </row>
    <row r="16848" customFormat="false" ht="15.75" hidden="false" customHeight="false" outlineLevel="0" collapsed="false">
      <c r="D16848" s="240" t="n">
        <v>16848</v>
      </c>
    </row>
    <row r="16849" customFormat="false" ht="15.75" hidden="false" customHeight="false" outlineLevel="0" collapsed="false">
      <c r="D16849" s="240" t="n">
        <v>16849</v>
      </c>
    </row>
    <row r="16850" customFormat="false" ht="15.75" hidden="false" customHeight="false" outlineLevel="0" collapsed="false">
      <c r="D16850" s="240" t="n">
        <v>16850</v>
      </c>
    </row>
    <row r="16851" customFormat="false" ht="15.75" hidden="false" customHeight="false" outlineLevel="0" collapsed="false">
      <c r="D16851" s="240" t="n">
        <v>16851</v>
      </c>
    </row>
    <row r="16852" customFormat="false" ht="15.75" hidden="false" customHeight="false" outlineLevel="0" collapsed="false">
      <c r="D16852" s="240" t="n">
        <v>16852</v>
      </c>
    </row>
    <row r="16853" customFormat="false" ht="15.75" hidden="false" customHeight="false" outlineLevel="0" collapsed="false">
      <c r="D16853" s="240" t="n">
        <v>16853</v>
      </c>
    </row>
    <row r="16854" customFormat="false" ht="15.75" hidden="false" customHeight="false" outlineLevel="0" collapsed="false">
      <c r="D16854" s="240" t="n">
        <v>16854</v>
      </c>
    </row>
    <row r="16855" customFormat="false" ht="15.75" hidden="false" customHeight="false" outlineLevel="0" collapsed="false">
      <c r="D16855" s="240" t="n">
        <v>16855</v>
      </c>
    </row>
    <row r="16856" customFormat="false" ht="15.75" hidden="false" customHeight="false" outlineLevel="0" collapsed="false">
      <c r="D16856" s="240" t="n">
        <v>16856</v>
      </c>
    </row>
    <row r="16857" customFormat="false" ht="15.75" hidden="false" customHeight="false" outlineLevel="0" collapsed="false">
      <c r="D16857" s="240" t="n">
        <v>16857</v>
      </c>
    </row>
    <row r="16858" customFormat="false" ht="15.75" hidden="false" customHeight="false" outlineLevel="0" collapsed="false">
      <c r="D16858" s="240" t="n">
        <v>16858</v>
      </c>
    </row>
    <row r="16859" customFormat="false" ht="15.75" hidden="false" customHeight="false" outlineLevel="0" collapsed="false">
      <c r="D16859" s="240" t="n">
        <v>16859</v>
      </c>
    </row>
    <row r="16860" customFormat="false" ht="15.75" hidden="false" customHeight="false" outlineLevel="0" collapsed="false">
      <c r="D16860" s="240" t="n">
        <v>16860</v>
      </c>
    </row>
    <row r="16861" customFormat="false" ht="15.75" hidden="false" customHeight="false" outlineLevel="0" collapsed="false">
      <c r="D16861" s="240" t="n">
        <v>16861</v>
      </c>
    </row>
    <row r="16862" customFormat="false" ht="15.75" hidden="false" customHeight="false" outlineLevel="0" collapsed="false">
      <c r="D16862" s="240" t="n">
        <v>16862</v>
      </c>
    </row>
    <row r="16863" customFormat="false" ht="15.75" hidden="false" customHeight="false" outlineLevel="0" collapsed="false">
      <c r="D16863" s="240" t="n">
        <v>16863</v>
      </c>
    </row>
    <row r="16864" customFormat="false" ht="15.75" hidden="false" customHeight="false" outlineLevel="0" collapsed="false">
      <c r="D16864" s="240" t="n">
        <v>16864</v>
      </c>
    </row>
    <row r="16865" customFormat="false" ht="15.75" hidden="false" customHeight="false" outlineLevel="0" collapsed="false">
      <c r="D16865" s="240" t="n">
        <v>16865</v>
      </c>
    </row>
    <row r="16866" customFormat="false" ht="15.75" hidden="false" customHeight="false" outlineLevel="0" collapsed="false">
      <c r="D16866" s="240" t="n">
        <v>16866</v>
      </c>
    </row>
    <row r="16867" customFormat="false" ht="15.75" hidden="false" customHeight="false" outlineLevel="0" collapsed="false">
      <c r="D16867" s="240" t="n">
        <v>16867</v>
      </c>
    </row>
    <row r="16868" customFormat="false" ht="15.75" hidden="false" customHeight="false" outlineLevel="0" collapsed="false">
      <c r="D16868" s="240" t="n">
        <v>16868</v>
      </c>
    </row>
    <row r="16869" customFormat="false" ht="15.75" hidden="false" customHeight="false" outlineLevel="0" collapsed="false">
      <c r="D16869" s="240" t="n">
        <v>16869</v>
      </c>
    </row>
    <row r="16870" customFormat="false" ht="15.75" hidden="false" customHeight="false" outlineLevel="0" collapsed="false">
      <c r="D16870" s="240" t="n">
        <v>16870</v>
      </c>
    </row>
    <row r="16871" customFormat="false" ht="15.75" hidden="false" customHeight="false" outlineLevel="0" collapsed="false">
      <c r="D16871" s="240" t="n">
        <v>16871</v>
      </c>
    </row>
    <row r="16872" customFormat="false" ht="15.75" hidden="false" customHeight="false" outlineLevel="0" collapsed="false">
      <c r="D16872" s="240" t="n">
        <v>16872</v>
      </c>
    </row>
    <row r="16873" customFormat="false" ht="15.75" hidden="false" customHeight="false" outlineLevel="0" collapsed="false">
      <c r="D16873" s="240" t="n">
        <v>16873</v>
      </c>
    </row>
    <row r="16874" customFormat="false" ht="15.75" hidden="false" customHeight="false" outlineLevel="0" collapsed="false">
      <c r="D16874" s="240" t="n">
        <v>16874</v>
      </c>
    </row>
    <row r="16875" customFormat="false" ht="15.75" hidden="false" customHeight="false" outlineLevel="0" collapsed="false">
      <c r="D16875" s="240" t="n">
        <v>16875</v>
      </c>
    </row>
    <row r="16876" customFormat="false" ht="15.75" hidden="false" customHeight="false" outlineLevel="0" collapsed="false">
      <c r="D16876" s="240" t="n">
        <v>16876</v>
      </c>
    </row>
    <row r="16877" customFormat="false" ht="15.75" hidden="false" customHeight="false" outlineLevel="0" collapsed="false">
      <c r="D16877" s="240" t="n">
        <v>16877</v>
      </c>
    </row>
    <row r="16878" customFormat="false" ht="15.75" hidden="false" customHeight="false" outlineLevel="0" collapsed="false">
      <c r="D16878" s="240" t="n">
        <v>16878</v>
      </c>
    </row>
    <row r="16879" customFormat="false" ht="15.75" hidden="false" customHeight="false" outlineLevel="0" collapsed="false">
      <c r="D16879" s="240" t="n">
        <v>16879</v>
      </c>
    </row>
    <row r="16880" customFormat="false" ht="15.75" hidden="false" customHeight="false" outlineLevel="0" collapsed="false">
      <c r="D16880" s="240" t="n">
        <v>16880</v>
      </c>
    </row>
    <row r="16881" customFormat="false" ht="15.75" hidden="false" customHeight="false" outlineLevel="0" collapsed="false">
      <c r="D16881" s="240" t="n">
        <v>16881</v>
      </c>
    </row>
    <row r="16882" customFormat="false" ht="15.75" hidden="false" customHeight="false" outlineLevel="0" collapsed="false">
      <c r="D16882" s="240" t="n">
        <v>16882</v>
      </c>
    </row>
    <row r="16883" customFormat="false" ht="15.75" hidden="false" customHeight="false" outlineLevel="0" collapsed="false">
      <c r="D16883" s="240" t="n">
        <v>16883</v>
      </c>
    </row>
    <row r="16884" customFormat="false" ht="15.75" hidden="false" customHeight="false" outlineLevel="0" collapsed="false">
      <c r="D16884" s="240" t="n">
        <v>16884</v>
      </c>
    </row>
    <row r="16885" customFormat="false" ht="15.75" hidden="false" customHeight="false" outlineLevel="0" collapsed="false">
      <c r="D16885" s="240" t="n">
        <v>16885</v>
      </c>
    </row>
    <row r="16886" customFormat="false" ht="15.75" hidden="false" customHeight="false" outlineLevel="0" collapsed="false">
      <c r="D16886" s="240" t="n">
        <v>16886</v>
      </c>
    </row>
    <row r="16887" customFormat="false" ht="15.75" hidden="false" customHeight="false" outlineLevel="0" collapsed="false">
      <c r="D16887" s="240" t="n">
        <v>16887</v>
      </c>
    </row>
    <row r="16888" customFormat="false" ht="15.75" hidden="false" customHeight="false" outlineLevel="0" collapsed="false">
      <c r="D16888" s="240" t="n">
        <v>16888</v>
      </c>
    </row>
    <row r="16889" customFormat="false" ht="15.75" hidden="false" customHeight="false" outlineLevel="0" collapsed="false">
      <c r="D16889" s="240" t="n">
        <v>16889</v>
      </c>
    </row>
    <row r="16890" customFormat="false" ht="15.75" hidden="false" customHeight="false" outlineLevel="0" collapsed="false">
      <c r="D16890" s="240" t="n">
        <v>16890</v>
      </c>
    </row>
    <row r="16891" customFormat="false" ht="15.75" hidden="false" customHeight="false" outlineLevel="0" collapsed="false">
      <c r="D16891" s="240" t="n">
        <v>16891</v>
      </c>
    </row>
    <row r="16892" customFormat="false" ht="15.75" hidden="false" customHeight="false" outlineLevel="0" collapsed="false">
      <c r="D16892" s="240" t="n">
        <v>16892</v>
      </c>
    </row>
    <row r="16893" customFormat="false" ht="15.75" hidden="false" customHeight="false" outlineLevel="0" collapsed="false">
      <c r="D16893" s="240" t="n">
        <v>16893</v>
      </c>
    </row>
    <row r="16894" customFormat="false" ht="15.75" hidden="false" customHeight="false" outlineLevel="0" collapsed="false">
      <c r="D16894" s="240" t="n">
        <v>16894</v>
      </c>
    </row>
    <row r="16895" customFormat="false" ht="15.75" hidden="false" customHeight="false" outlineLevel="0" collapsed="false">
      <c r="D16895" s="240" t="n">
        <v>16895</v>
      </c>
    </row>
    <row r="16896" customFormat="false" ht="15.75" hidden="false" customHeight="false" outlineLevel="0" collapsed="false">
      <c r="D16896" s="240" t="n">
        <v>16896</v>
      </c>
    </row>
    <row r="16897" customFormat="false" ht="15.75" hidden="false" customHeight="false" outlineLevel="0" collapsed="false">
      <c r="D16897" s="240" t="n">
        <v>16897</v>
      </c>
    </row>
    <row r="16898" customFormat="false" ht="15.75" hidden="false" customHeight="false" outlineLevel="0" collapsed="false">
      <c r="D16898" s="240" t="n">
        <v>16898</v>
      </c>
    </row>
    <row r="16899" customFormat="false" ht="15.75" hidden="false" customHeight="false" outlineLevel="0" collapsed="false">
      <c r="D16899" s="240" t="n">
        <v>16899</v>
      </c>
    </row>
    <row r="16900" customFormat="false" ht="15.75" hidden="false" customHeight="false" outlineLevel="0" collapsed="false">
      <c r="D16900" s="240" t="n">
        <v>16900</v>
      </c>
    </row>
    <row r="16901" customFormat="false" ht="15.75" hidden="false" customHeight="false" outlineLevel="0" collapsed="false">
      <c r="D16901" s="240" t="n">
        <v>16901</v>
      </c>
    </row>
    <row r="16902" customFormat="false" ht="15.75" hidden="false" customHeight="false" outlineLevel="0" collapsed="false">
      <c r="D16902" s="240" t="n">
        <v>16902</v>
      </c>
    </row>
    <row r="16903" customFormat="false" ht="15.75" hidden="false" customHeight="false" outlineLevel="0" collapsed="false">
      <c r="D16903" s="240" t="n">
        <v>16903</v>
      </c>
    </row>
    <row r="16904" customFormat="false" ht="15.75" hidden="false" customHeight="false" outlineLevel="0" collapsed="false">
      <c r="D16904" s="240" t="n">
        <v>16904</v>
      </c>
    </row>
    <row r="16905" customFormat="false" ht="15.75" hidden="false" customHeight="false" outlineLevel="0" collapsed="false">
      <c r="D16905" s="240" t="n">
        <v>16905</v>
      </c>
    </row>
    <row r="16906" customFormat="false" ht="15.75" hidden="false" customHeight="false" outlineLevel="0" collapsed="false">
      <c r="D16906" s="240" t="n">
        <v>16906</v>
      </c>
    </row>
    <row r="16907" customFormat="false" ht="15.75" hidden="false" customHeight="false" outlineLevel="0" collapsed="false">
      <c r="D16907" s="240" t="n">
        <v>16907</v>
      </c>
    </row>
    <row r="16908" customFormat="false" ht="15.75" hidden="false" customHeight="false" outlineLevel="0" collapsed="false">
      <c r="D16908" s="240" t="n">
        <v>16908</v>
      </c>
    </row>
    <row r="16909" customFormat="false" ht="15.75" hidden="false" customHeight="false" outlineLevel="0" collapsed="false">
      <c r="D16909" s="240" t="n">
        <v>16909</v>
      </c>
    </row>
    <row r="16910" customFormat="false" ht="15.75" hidden="false" customHeight="false" outlineLevel="0" collapsed="false">
      <c r="D16910" s="240" t="n">
        <v>16910</v>
      </c>
    </row>
    <row r="16911" customFormat="false" ht="15.75" hidden="false" customHeight="false" outlineLevel="0" collapsed="false">
      <c r="D16911" s="240" t="n">
        <v>16911</v>
      </c>
    </row>
    <row r="16912" customFormat="false" ht="15.75" hidden="false" customHeight="false" outlineLevel="0" collapsed="false">
      <c r="D16912" s="240" t="n">
        <v>16912</v>
      </c>
    </row>
    <row r="16913" customFormat="false" ht="15.75" hidden="false" customHeight="false" outlineLevel="0" collapsed="false">
      <c r="D16913" s="240" t="n">
        <v>16913</v>
      </c>
    </row>
    <row r="16914" customFormat="false" ht="15.75" hidden="false" customHeight="false" outlineLevel="0" collapsed="false">
      <c r="D16914" s="240" t="n">
        <v>16914</v>
      </c>
    </row>
    <row r="16915" customFormat="false" ht="15.75" hidden="false" customHeight="false" outlineLevel="0" collapsed="false">
      <c r="D16915" s="240" t="n">
        <v>16915</v>
      </c>
    </row>
    <row r="16916" customFormat="false" ht="15.75" hidden="false" customHeight="false" outlineLevel="0" collapsed="false">
      <c r="D16916" s="240" t="n">
        <v>16916</v>
      </c>
    </row>
    <row r="16917" customFormat="false" ht="15.75" hidden="false" customHeight="false" outlineLevel="0" collapsed="false">
      <c r="D16917" s="240" t="n">
        <v>16917</v>
      </c>
    </row>
    <row r="16918" customFormat="false" ht="15.75" hidden="false" customHeight="false" outlineLevel="0" collapsed="false">
      <c r="D16918" s="240" t="n">
        <v>16918</v>
      </c>
    </row>
    <row r="16919" customFormat="false" ht="15.75" hidden="false" customHeight="false" outlineLevel="0" collapsed="false">
      <c r="D16919" s="240" t="n">
        <v>16919</v>
      </c>
    </row>
    <row r="16920" customFormat="false" ht="15.75" hidden="false" customHeight="false" outlineLevel="0" collapsed="false">
      <c r="D16920" s="240" t="n">
        <v>16920</v>
      </c>
    </row>
    <row r="16921" customFormat="false" ht="15.75" hidden="false" customHeight="false" outlineLevel="0" collapsed="false">
      <c r="D16921" s="240" t="n">
        <v>16921</v>
      </c>
    </row>
    <row r="16922" customFormat="false" ht="15.75" hidden="false" customHeight="false" outlineLevel="0" collapsed="false">
      <c r="D16922" s="240" t="n">
        <v>16922</v>
      </c>
    </row>
    <row r="16923" customFormat="false" ht="15.75" hidden="false" customHeight="false" outlineLevel="0" collapsed="false">
      <c r="D16923" s="240" t="n">
        <v>16923</v>
      </c>
    </row>
    <row r="16924" customFormat="false" ht="15.75" hidden="false" customHeight="false" outlineLevel="0" collapsed="false">
      <c r="D16924" s="240" t="n">
        <v>16924</v>
      </c>
    </row>
    <row r="16925" customFormat="false" ht="15.75" hidden="false" customHeight="false" outlineLevel="0" collapsed="false">
      <c r="D16925" s="240" t="n">
        <v>16925</v>
      </c>
    </row>
    <row r="16926" customFormat="false" ht="15.75" hidden="false" customHeight="false" outlineLevel="0" collapsed="false">
      <c r="D16926" s="240" t="n">
        <v>16926</v>
      </c>
    </row>
    <row r="16927" customFormat="false" ht="15.75" hidden="false" customHeight="false" outlineLevel="0" collapsed="false">
      <c r="D16927" s="240" t="n">
        <v>16927</v>
      </c>
    </row>
    <row r="16928" customFormat="false" ht="15.75" hidden="false" customHeight="false" outlineLevel="0" collapsed="false">
      <c r="D16928" s="240" t="n">
        <v>16928</v>
      </c>
    </row>
    <row r="16929" customFormat="false" ht="15.75" hidden="false" customHeight="false" outlineLevel="0" collapsed="false">
      <c r="D16929" s="240" t="n">
        <v>16929</v>
      </c>
    </row>
    <row r="16930" customFormat="false" ht="15.75" hidden="false" customHeight="false" outlineLevel="0" collapsed="false">
      <c r="D16930" s="240" t="n">
        <v>16930</v>
      </c>
    </row>
    <row r="16931" customFormat="false" ht="15.75" hidden="false" customHeight="false" outlineLevel="0" collapsed="false">
      <c r="D16931" s="240" t="n">
        <v>16931</v>
      </c>
    </row>
    <row r="16932" customFormat="false" ht="15.75" hidden="false" customHeight="false" outlineLevel="0" collapsed="false">
      <c r="D16932" s="240" t="n">
        <v>16932</v>
      </c>
    </row>
    <row r="16933" customFormat="false" ht="15.75" hidden="false" customHeight="false" outlineLevel="0" collapsed="false">
      <c r="D16933" s="240" t="n">
        <v>16933</v>
      </c>
    </row>
    <row r="16934" customFormat="false" ht="15.75" hidden="false" customHeight="false" outlineLevel="0" collapsed="false">
      <c r="D16934" s="240" t="n">
        <v>16934</v>
      </c>
    </row>
    <row r="16935" customFormat="false" ht="15.75" hidden="false" customHeight="false" outlineLevel="0" collapsed="false">
      <c r="D16935" s="240" t="n">
        <v>16935</v>
      </c>
    </row>
    <row r="16936" customFormat="false" ht="15.75" hidden="false" customHeight="false" outlineLevel="0" collapsed="false">
      <c r="D16936" s="240" t="n">
        <v>16936</v>
      </c>
    </row>
    <row r="16937" customFormat="false" ht="15.75" hidden="false" customHeight="false" outlineLevel="0" collapsed="false">
      <c r="D16937" s="240" t="n">
        <v>16937</v>
      </c>
    </row>
    <row r="16938" customFormat="false" ht="15.75" hidden="false" customHeight="false" outlineLevel="0" collapsed="false">
      <c r="D16938" s="240" t="n">
        <v>16938</v>
      </c>
    </row>
    <row r="16939" customFormat="false" ht="15.75" hidden="false" customHeight="false" outlineLevel="0" collapsed="false">
      <c r="D16939" s="240" t="n">
        <v>16939</v>
      </c>
    </row>
    <row r="16940" customFormat="false" ht="15.75" hidden="false" customHeight="false" outlineLevel="0" collapsed="false">
      <c r="D16940" s="240" t="n">
        <v>16940</v>
      </c>
    </row>
    <row r="16941" customFormat="false" ht="15.75" hidden="false" customHeight="false" outlineLevel="0" collapsed="false">
      <c r="D16941" s="240" t="n">
        <v>16941</v>
      </c>
    </row>
    <row r="16942" customFormat="false" ht="15.75" hidden="false" customHeight="false" outlineLevel="0" collapsed="false">
      <c r="D16942" s="240" t="n">
        <v>16942</v>
      </c>
    </row>
    <row r="16943" customFormat="false" ht="15.75" hidden="false" customHeight="false" outlineLevel="0" collapsed="false">
      <c r="D16943" s="240" t="n">
        <v>16943</v>
      </c>
    </row>
    <row r="16944" customFormat="false" ht="15.75" hidden="false" customHeight="false" outlineLevel="0" collapsed="false">
      <c r="D16944" s="240" t="n">
        <v>16944</v>
      </c>
    </row>
    <row r="16945" customFormat="false" ht="15.75" hidden="false" customHeight="false" outlineLevel="0" collapsed="false">
      <c r="D16945" s="240" t="n">
        <v>16945</v>
      </c>
    </row>
    <row r="16946" customFormat="false" ht="15.75" hidden="false" customHeight="false" outlineLevel="0" collapsed="false">
      <c r="D16946" s="240" t="n">
        <v>16946</v>
      </c>
    </row>
    <row r="16947" customFormat="false" ht="15.75" hidden="false" customHeight="false" outlineLevel="0" collapsed="false">
      <c r="D16947" s="240" t="n">
        <v>16947</v>
      </c>
    </row>
    <row r="16948" customFormat="false" ht="15.75" hidden="false" customHeight="false" outlineLevel="0" collapsed="false">
      <c r="D16948" s="240" t="n">
        <v>16948</v>
      </c>
    </row>
    <row r="16949" customFormat="false" ht="15.75" hidden="false" customHeight="false" outlineLevel="0" collapsed="false">
      <c r="D16949" s="240" t="n">
        <v>16949</v>
      </c>
    </row>
    <row r="16950" customFormat="false" ht="15.75" hidden="false" customHeight="false" outlineLevel="0" collapsed="false">
      <c r="D16950" s="240" t="n">
        <v>16950</v>
      </c>
    </row>
    <row r="16951" customFormat="false" ht="15.75" hidden="false" customHeight="false" outlineLevel="0" collapsed="false">
      <c r="D16951" s="240" t="n">
        <v>16951</v>
      </c>
    </row>
    <row r="16952" customFormat="false" ht="15.75" hidden="false" customHeight="false" outlineLevel="0" collapsed="false">
      <c r="D16952" s="240" t="n">
        <v>16952</v>
      </c>
    </row>
    <row r="16953" customFormat="false" ht="15.75" hidden="false" customHeight="false" outlineLevel="0" collapsed="false">
      <c r="D16953" s="240" t="n">
        <v>16953</v>
      </c>
    </row>
    <row r="16954" customFormat="false" ht="15.75" hidden="false" customHeight="false" outlineLevel="0" collapsed="false">
      <c r="D16954" s="240" t="n">
        <v>16954</v>
      </c>
    </row>
    <row r="16955" customFormat="false" ht="15.75" hidden="false" customHeight="false" outlineLevel="0" collapsed="false">
      <c r="D16955" s="240" t="n">
        <v>16955</v>
      </c>
    </row>
    <row r="16956" customFormat="false" ht="15.75" hidden="false" customHeight="false" outlineLevel="0" collapsed="false">
      <c r="D16956" s="240" t="n">
        <v>16956</v>
      </c>
    </row>
    <row r="16957" customFormat="false" ht="15.75" hidden="false" customHeight="false" outlineLevel="0" collapsed="false">
      <c r="D16957" s="240" t="n">
        <v>16957</v>
      </c>
    </row>
    <row r="16958" customFormat="false" ht="15.75" hidden="false" customHeight="false" outlineLevel="0" collapsed="false">
      <c r="D16958" s="240" t="n">
        <v>16958</v>
      </c>
    </row>
    <row r="16959" customFormat="false" ht="15.75" hidden="false" customHeight="false" outlineLevel="0" collapsed="false">
      <c r="D16959" s="240" t="n">
        <v>16959</v>
      </c>
    </row>
    <row r="16960" customFormat="false" ht="15.75" hidden="false" customHeight="false" outlineLevel="0" collapsed="false">
      <c r="D16960" s="240" t="n">
        <v>16960</v>
      </c>
    </row>
    <row r="16961" customFormat="false" ht="15.75" hidden="false" customHeight="false" outlineLevel="0" collapsed="false">
      <c r="D16961" s="240" t="n">
        <v>16961</v>
      </c>
    </row>
    <row r="16962" customFormat="false" ht="15.75" hidden="false" customHeight="false" outlineLevel="0" collapsed="false">
      <c r="D16962" s="240" t="n">
        <v>16962</v>
      </c>
    </row>
    <row r="16963" customFormat="false" ht="15.75" hidden="false" customHeight="false" outlineLevel="0" collapsed="false">
      <c r="D16963" s="240" t="n">
        <v>16963</v>
      </c>
    </row>
    <row r="16964" customFormat="false" ht="15.75" hidden="false" customHeight="false" outlineLevel="0" collapsed="false">
      <c r="D16964" s="240" t="n">
        <v>16964</v>
      </c>
    </row>
    <row r="16965" customFormat="false" ht="15.75" hidden="false" customHeight="false" outlineLevel="0" collapsed="false">
      <c r="D16965" s="240" t="n">
        <v>16965</v>
      </c>
    </row>
    <row r="16966" customFormat="false" ht="15.75" hidden="false" customHeight="false" outlineLevel="0" collapsed="false">
      <c r="D16966" s="240" t="n">
        <v>16966</v>
      </c>
    </row>
    <row r="16967" customFormat="false" ht="15.75" hidden="false" customHeight="false" outlineLevel="0" collapsed="false">
      <c r="D16967" s="240" t="n">
        <v>16967</v>
      </c>
    </row>
    <row r="16968" customFormat="false" ht="15.75" hidden="false" customHeight="false" outlineLevel="0" collapsed="false">
      <c r="D16968" s="240" t="n">
        <v>16968</v>
      </c>
    </row>
    <row r="16969" customFormat="false" ht="15.75" hidden="false" customHeight="false" outlineLevel="0" collapsed="false">
      <c r="D16969" s="240" t="n">
        <v>16969</v>
      </c>
    </row>
    <row r="16970" customFormat="false" ht="15.75" hidden="false" customHeight="false" outlineLevel="0" collapsed="false">
      <c r="D16970" s="240" t="n">
        <v>16970</v>
      </c>
    </row>
    <row r="16971" customFormat="false" ht="15.75" hidden="false" customHeight="false" outlineLevel="0" collapsed="false">
      <c r="D16971" s="240" t="n">
        <v>16971</v>
      </c>
    </row>
    <row r="16972" customFormat="false" ht="15.75" hidden="false" customHeight="false" outlineLevel="0" collapsed="false">
      <c r="D16972" s="240" t="n">
        <v>16972</v>
      </c>
    </row>
    <row r="16973" customFormat="false" ht="15.75" hidden="false" customHeight="false" outlineLevel="0" collapsed="false">
      <c r="D16973" s="240" t="n">
        <v>16973</v>
      </c>
    </row>
    <row r="16974" customFormat="false" ht="15.75" hidden="false" customHeight="false" outlineLevel="0" collapsed="false">
      <c r="D16974" s="240" t="n">
        <v>16974</v>
      </c>
    </row>
    <row r="16975" customFormat="false" ht="15.75" hidden="false" customHeight="false" outlineLevel="0" collapsed="false">
      <c r="D16975" s="240" t="n">
        <v>16975</v>
      </c>
    </row>
    <row r="16976" customFormat="false" ht="15.75" hidden="false" customHeight="false" outlineLevel="0" collapsed="false">
      <c r="D16976" s="240" t="n">
        <v>16976</v>
      </c>
    </row>
    <row r="16977" customFormat="false" ht="15.75" hidden="false" customHeight="false" outlineLevel="0" collapsed="false">
      <c r="D16977" s="240" t="n">
        <v>16977</v>
      </c>
    </row>
    <row r="16978" customFormat="false" ht="15.75" hidden="false" customHeight="false" outlineLevel="0" collapsed="false">
      <c r="D16978" s="240" t="n">
        <v>16978</v>
      </c>
    </row>
    <row r="16979" customFormat="false" ht="15.75" hidden="false" customHeight="false" outlineLevel="0" collapsed="false">
      <c r="D16979" s="240" t="n">
        <v>16979</v>
      </c>
    </row>
    <row r="16980" customFormat="false" ht="15.75" hidden="false" customHeight="false" outlineLevel="0" collapsed="false">
      <c r="D16980" s="240" t="n">
        <v>16980</v>
      </c>
    </row>
    <row r="16981" customFormat="false" ht="15.75" hidden="false" customHeight="false" outlineLevel="0" collapsed="false">
      <c r="D16981" s="240" t="n">
        <v>16981</v>
      </c>
    </row>
    <row r="16982" customFormat="false" ht="15.75" hidden="false" customHeight="false" outlineLevel="0" collapsed="false">
      <c r="D16982" s="240" t="n">
        <v>16982</v>
      </c>
    </row>
    <row r="16983" customFormat="false" ht="15.75" hidden="false" customHeight="false" outlineLevel="0" collapsed="false">
      <c r="D16983" s="240" t="n">
        <v>16983</v>
      </c>
    </row>
    <row r="16984" customFormat="false" ht="15.75" hidden="false" customHeight="false" outlineLevel="0" collapsed="false">
      <c r="D16984" s="240" t="n">
        <v>16984</v>
      </c>
    </row>
    <row r="16985" customFormat="false" ht="15.75" hidden="false" customHeight="false" outlineLevel="0" collapsed="false">
      <c r="D16985" s="240" t="n">
        <v>16985</v>
      </c>
    </row>
    <row r="16986" customFormat="false" ht="15.75" hidden="false" customHeight="false" outlineLevel="0" collapsed="false">
      <c r="D16986" s="240" t="n">
        <v>16986</v>
      </c>
    </row>
    <row r="16987" customFormat="false" ht="15.75" hidden="false" customHeight="false" outlineLevel="0" collapsed="false">
      <c r="D16987" s="240" t="n">
        <v>16987</v>
      </c>
    </row>
    <row r="16988" customFormat="false" ht="15.75" hidden="false" customHeight="false" outlineLevel="0" collapsed="false">
      <c r="D16988" s="240" t="n">
        <v>16988</v>
      </c>
    </row>
    <row r="16989" customFormat="false" ht="15.75" hidden="false" customHeight="false" outlineLevel="0" collapsed="false">
      <c r="D16989" s="240" t="n">
        <v>16989</v>
      </c>
    </row>
    <row r="16990" customFormat="false" ht="15.75" hidden="false" customHeight="false" outlineLevel="0" collapsed="false">
      <c r="D16990" s="240" t="n">
        <v>16990</v>
      </c>
    </row>
    <row r="16991" customFormat="false" ht="15.75" hidden="false" customHeight="false" outlineLevel="0" collapsed="false">
      <c r="D16991" s="240" t="n">
        <v>16991</v>
      </c>
    </row>
    <row r="16992" customFormat="false" ht="15.75" hidden="false" customHeight="false" outlineLevel="0" collapsed="false">
      <c r="D16992" s="240" t="n">
        <v>16992</v>
      </c>
    </row>
    <row r="16993" customFormat="false" ht="15.75" hidden="false" customHeight="false" outlineLevel="0" collapsed="false">
      <c r="D16993" s="240" t="n">
        <v>16993</v>
      </c>
    </row>
    <row r="16994" customFormat="false" ht="15.75" hidden="false" customHeight="false" outlineLevel="0" collapsed="false">
      <c r="D16994" s="240" t="n">
        <v>16994</v>
      </c>
    </row>
    <row r="16995" customFormat="false" ht="15.75" hidden="false" customHeight="false" outlineLevel="0" collapsed="false">
      <c r="D16995" s="240" t="n">
        <v>16995</v>
      </c>
    </row>
    <row r="16996" customFormat="false" ht="15.75" hidden="false" customHeight="false" outlineLevel="0" collapsed="false">
      <c r="D16996" s="240" t="n">
        <v>16996</v>
      </c>
    </row>
    <row r="16997" customFormat="false" ht="15.75" hidden="false" customHeight="false" outlineLevel="0" collapsed="false">
      <c r="D16997" s="240" t="n">
        <v>16997</v>
      </c>
    </row>
    <row r="16998" customFormat="false" ht="15.75" hidden="false" customHeight="false" outlineLevel="0" collapsed="false">
      <c r="D16998" s="240" t="n">
        <v>16998</v>
      </c>
    </row>
    <row r="16999" customFormat="false" ht="15.75" hidden="false" customHeight="false" outlineLevel="0" collapsed="false">
      <c r="D16999" s="240" t="n">
        <v>16999</v>
      </c>
    </row>
    <row r="17000" customFormat="false" ht="15.75" hidden="false" customHeight="false" outlineLevel="0" collapsed="false">
      <c r="D17000" s="240" t="n">
        <v>17000</v>
      </c>
    </row>
    <row r="17001" customFormat="false" ht="15.75" hidden="false" customHeight="false" outlineLevel="0" collapsed="false">
      <c r="D17001" s="240" t="n">
        <v>17001</v>
      </c>
    </row>
    <row r="17002" customFormat="false" ht="15.75" hidden="false" customHeight="false" outlineLevel="0" collapsed="false">
      <c r="D17002" s="240" t="n">
        <v>17002</v>
      </c>
    </row>
    <row r="17003" customFormat="false" ht="15.75" hidden="false" customHeight="false" outlineLevel="0" collapsed="false">
      <c r="D17003" s="240" t="n">
        <v>17003</v>
      </c>
    </row>
    <row r="17004" customFormat="false" ht="15.75" hidden="false" customHeight="false" outlineLevel="0" collapsed="false">
      <c r="D17004" s="240" t="n">
        <v>17004</v>
      </c>
    </row>
    <row r="17005" customFormat="false" ht="15.75" hidden="false" customHeight="false" outlineLevel="0" collapsed="false">
      <c r="D17005" s="240" t="n">
        <v>17005</v>
      </c>
    </row>
    <row r="17006" customFormat="false" ht="15.75" hidden="false" customHeight="false" outlineLevel="0" collapsed="false">
      <c r="D17006" s="240" t="n">
        <v>17006</v>
      </c>
    </row>
    <row r="17007" customFormat="false" ht="15.75" hidden="false" customHeight="false" outlineLevel="0" collapsed="false">
      <c r="D17007" s="240" t="n">
        <v>17007</v>
      </c>
    </row>
    <row r="17008" customFormat="false" ht="15.75" hidden="false" customHeight="false" outlineLevel="0" collapsed="false">
      <c r="D17008" s="240" t="n">
        <v>17008</v>
      </c>
    </row>
    <row r="17009" customFormat="false" ht="15.75" hidden="false" customHeight="false" outlineLevel="0" collapsed="false">
      <c r="D17009" s="240" t="n">
        <v>17009</v>
      </c>
    </row>
    <row r="17010" customFormat="false" ht="15.75" hidden="false" customHeight="false" outlineLevel="0" collapsed="false">
      <c r="D17010" s="240" t="n">
        <v>17010</v>
      </c>
    </row>
    <row r="17011" customFormat="false" ht="15.75" hidden="false" customHeight="false" outlineLevel="0" collapsed="false">
      <c r="D17011" s="240" t="n">
        <v>17011</v>
      </c>
    </row>
    <row r="17012" customFormat="false" ht="15.75" hidden="false" customHeight="false" outlineLevel="0" collapsed="false">
      <c r="D17012" s="240" t="n">
        <v>17012</v>
      </c>
    </row>
    <row r="17013" customFormat="false" ht="15.75" hidden="false" customHeight="false" outlineLevel="0" collapsed="false">
      <c r="D17013" s="240" t="n">
        <v>17013</v>
      </c>
    </row>
    <row r="17014" customFormat="false" ht="15.75" hidden="false" customHeight="false" outlineLevel="0" collapsed="false">
      <c r="D17014" s="240" t="n">
        <v>17014</v>
      </c>
    </row>
    <row r="17015" customFormat="false" ht="15.75" hidden="false" customHeight="false" outlineLevel="0" collapsed="false">
      <c r="D17015" s="240" t="n">
        <v>17015</v>
      </c>
    </row>
    <row r="17016" customFormat="false" ht="15.75" hidden="false" customHeight="false" outlineLevel="0" collapsed="false">
      <c r="D17016" s="240" t="n">
        <v>17016</v>
      </c>
    </row>
    <row r="17017" customFormat="false" ht="15.75" hidden="false" customHeight="false" outlineLevel="0" collapsed="false">
      <c r="D17017" s="240" t="n">
        <v>17017</v>
      </c>
    </row>
    <row r="17018" customFormat="false" ht="15.75" hidden="false" customHeight="false" outlineLevel="0" collapsed="false">
      <c r="D17018" s="240" t="n">
        <v>17018</v>
      </c>
    </row>
    <row r="17019" customFormat="false" ht="15.75" hidden="false" customHeight="false" outlineLevel="0" collapsed="false">
      <c r="D17019" s="240" t="n">
        <v>17019</v>
      </c>
    </row>
    <row r="17020" customFormat="false" ht="15.75" hidden="false" customHeight="false" outlineLevel="0" collapsed="false">
      <c r="D17020" s="240" t="n">
        <v>17020</v>
      </c>
    </row>
    <row r="17021" customFormat="false" ht="15.75" hidden="false" customHeight="false" outlineLevel="0" collapsed="false">
      <c r="D17021" s="240" t="n">
        <v>17021</v>
      </c>
    </row>
    <row r="17022" customFormat="false" ht="15.75" hidden="false" customHeight="false" outlineLevel="0" collapsed="false">
      <c r="D17022" s="240" t="n">
        <v>17022</v>
      </c>
    </row>
    <row r="17023" customFormat="false" ht="15.75" hidden="false" customHeight="false" outlineLevel="0" collapsed="false">
      <c r="D17023" s="240" t="n">
        <v>17023</v>
      </c>
    </row>
    <row r="17024" customFormat="false" ht="15.75" hidden="false" customHeight="false" outlineLevel="0" collapsed="false">
      <c r="D17024" s="240" t="n">
        <v>17024</v>
      </c>
    </row>
    <row r="17025" customFormat="false" ht="15.75" hidden="false" customHeight="false" outlineLevel="0" collapsed="false">
      <c r="D17025" s="240" t="n">
        <v>17025</v>
      </c>
    </row>
    <row r="17026" customFormat="false" ht="15.75" hidden="false" customHeight="false" outlineLevel="0" collapsed="false">
      <c r="D17026" s="240" t="n">
        <v>17026</v>
      </c>
    </row>
    <row r="17027" customFormat="false" ht="15.75" hidden="false" customHeight="false" outlineLevel="0" collapsed="false">
      <c r="D17027" s="240" t="n">
        <v>17027</v>
      </c>
    </row>
    <row r="17028" customFormat="false" ht="15.75" hidden="false" customHeight="false" outlineLevel="0" collapsed="false">
      <c r="D17028" s="240" t="n">
        <v>17028</v>
      </c>
    </row>
    <row r="17029" customFormat="false" ht="15.75" hidden="false" customHeight="false" outlineLevel="0" collapsed="false">
      <c r="D17029" s="240" t="n">
        <v>17029</v>
      </c>
    </row>
    <row r="17030" customFormat="false" ht="15.75" hidden="false" customHeight="false" outlineLevel="0" collapsed="false">
      <c r="D17030" s="240" t="n">
        <v>17030</v>
      </c>
    </row>
    <row r="17031" customFormat="false" ht="15.75" hidden="false" customHeight="false" outlineLevel="0" collapsed="false">
      <c r="D17031" s="240" t="n">
        <v>17031</v>
      </c>
    </row>
    <row r="17032" customFormat="false" ht="15.75" hidden="false" customHeight="false" outlineLevel="0" collapsed="false">
      <c r="D17032" s="240" t="n">
        <v>17032</v>
      </c>
    </row>
    <row r="17033" customFormat="false" ht="15.75" hidden="false" customHeight="false" outlineLevel="0" collapsed="false">
      <c r="D17033" s="240" t="n">
        <v>17033</v>
      </c>
    </row>
    <row r="17034" customFormat="false" ht="15.75" hidden="false" customHeight="false" outlineLevel="0" collapsed="false">
      <c r="D17034" s="240" t="n">
        <v>17034</v>
      </c>
    </row>
    <row r="17035" customFormat="false" ht="15.75" hidden="false" customHeight="false" outlineLevel="0" collapsed="false">
      <c r="D17035" s="240" t="n">
        <v>17035</v>
      </c>
    </row>
    <row r="17036" customFormat="false" ht="15.75" hidden="false" customHeight="false" outlineLevel="0" collapsed="false">
      <c r="D17036" s="240" t="n">
        <v>17036</v>
      </c>
    </row>
    <row r="17037" customFormat="false" ht="15.75" hidden="false" customHeight="false" outlineLevel="0" collapsed="false">
      <c r="D17037" s="240" t="n">
        <v>17037</v>
      </c>
    </row>
    <row r="17038" customFormat="false" ht="15.75" hidden="false" customHeight="false" outlineLevel="0" collapsed="false">
      <c r="D17038" s="240" t="n">
        <v>17038</v>
      </c>
    </row>
    <row r="17039" customFormat="false" ht="15.75" hidden="false" customHeight="false" outlineLevel="0" collapsed="false">
      <c r="D17039" s="240" t="n">
        <v>17039</v>
      </c>
    </row>
    <row r="17040" customFormat="false" ht="15.75" hidden="false" customHeight="false" outlineLevel="0" collapsed="false">
      <c r="D17040" s="240" t="n">
        <v>17040</v>
      </c>
    </row>
    <row r="17041" customFormat="false" ht="15.75" hidden="false" customHeight="false" outlineLevel="0" collapsed="false">
      <c r="D17041" s="240" t="n">
        <v>17041</v>
      </c>
    </row>
    <row r="17042" customFormat="false" ht="15.75" hidden="false" customHeight="false" outlineLevel="0" collapsed="false">
      <c r="D17042" s="240" t="n">
        <v>17042</v>
      </c>
    </row>
    <row r="17043" customFormat="false" ht="15.75" hidden="false" customHeight="false" outlineLevel="0" collapsed="false">
      <c r="D17043" s="240" t="n">
        <v>17043</v>
      </c>
    </row>
    <row r="17044" customFormat="false" ht="15.75" hidden="false" customHeight="false" outlineLevel="0" collapsed="false">
      <c r="D17044" s="240" t="n">
        <v>17044</v>
      </c>
    </row>
    <row r="17045" customFormat="false" ht="15.75" hidden="false" customHeight="false" outlineLevel="0" collapsed="false">
      <c r="D17045" s="240" t="n">
        <v>17045</v>
      </c>
    </row>
    <row r="17046" customFormat="false" ht="15.75" hidden="false" customHeight="false" outlineLevel="0" collapsed="false">
      <c r="D17046" s="240" t="n">
        <v>17046</v>
      </c>
    </row>
    <row r="17047" customFormat="false" ht="15.75" hidden="false" customHeight="false" outlineLevel="0" collapsed="false">
      <c r="D17047" s="240" t="n">
        <v>17047</v>
      </c>
    </row>
    <row r="17048" customFormat="false" ht="15.75" hidden="false" customHeight="false" outlineLevel="0" collapsed="false">
      <c r="D17048" s="240" t="n">
        <v>17048</v>
      </c>
    </row>
    <row r="17049" customFormat="false" ht="15.75" hidden="false" customHeight="false" outlineLevel="0" collapsed="false">
      <c r="D17049" s="240" t="n">
        <v>17049</v>
      </c>
    </row>
    <row r="17050" customFormat="false" ht="15.75" hidden="false" customHeight="false" outlineLevel="0" collapsed="false">
      <c r="D17050" s="240" t="n">
        <v>17050</v>
      </c>
    </row>
    <row r="17051" customFormat="false" ht="15.75" hidden="false" customHeight="false" outlineLevel="0" collapsed="false">
      <c r="D17051" s="240" t="n">
        <v>17051</v>
      </c>
    </row>
    <row r="17052" customFormat="false" ht="15.75" hidden="false" customHeight="false" outlineLevel="0" collapsed="false">
      <c r="D17052" s="240" t="n">
        <v>17052</v>
      </c>
    </row>
    <row r="17053" customFormat="false" ht="15.75" hidden="false" customHeight="false" outlineLevel="0" collapsed="false">
      <c r="D17053" s="240" t="n">
        <v>17053</v>
      </c>
    </row>
    <row r="17054" customFormat="false" ht="15.75" hidden="false" customHeight="false" outlineLevel="0" collapsed="false">
      <c r="D17054" s="240" t="n">
        <v>17054</v>
      </c>
    </row>
    <row r="17055" customFormat="false" ht="15.75" hidden="false" customHeight="false" outlineLevel="0" collapsed="false">
      <c r="D17055" s="240" t="n">
        <v>17055</v>
      </c>
    </row>
    <row r="17056" customFormat="false" ht="15.75" hidden="false" customHeight="false" outlineLevel="0" collapsed="false">
      <c r="D17056" s="240" t="n">
        <v>17056</v>
      </c>
    </row>
    <row r="17057" customFormat="false" ht="15.75" hidden="false" customHeight="false" outlineLevel="0" collapsed="false">
      <c r="D17057" s="240" t="n">
        <v>17057</v>
      </c>
    </row>
    <row r="17058" customFormat="false" ht="15.75" hidden="false" customHeight="false" outlineLevel="0" collapsed="false">
      <c r="D17058" s="240" t="n">
        <v>17058</v>
      </c>
    </row>
    <row r="17059" customFormat="false" ht="15.75" hidden="false" customHeight="false" outlineLevel="0" collapsed="false">
      <c r="D17059" s="240" t="n">
        <v>17059</v>
      </c>
    </row>
    <row r="17060" customFormat="false" ht="15.75" hidden="false" customHeight="false" outlineLevel="0" collapsed="false">
      <c r="D17060" s="240" t="n">
        <v>17060</v>
      </c>
    </row>
    <row r="17061" customFormat="false" ht="15.75" hidden="false" customHeight="false" outlineLevel="0" collapsed="false">
      <c r="D17061" s="240" t="n">
        <v>17061</v>
      </c>
    </row>
    <row r="17062" customFormat="false" ht="15.75" hidden="false" customHeight="false" outlineLevel="0" collapsed="false">
      <c r="D17062" s="240" t="n">
        <v>17062</v>
      </c>
    </row>
    <row r="17063" customFormat="false" ht="15.75" hidden="false" customHeight="false" outlineLevel="0" collapsed="false">
      <c r="D17063" s="240" t="n">
        <v>17063</v>
      </c>
    </row>
    <row r="17064" customFormat="false" ht="15.75" hidden="false" customHeight="false" outlineLevel="0" collapsed="false">
      <c r="D17064" s="240" t="n">
        <v>17064</v>
      </c>
    </row>
    <row r="17065" customFormat="false" ht="15.75" hidden="false" customHeight="false" outlineLevel="0" collapsed="false">
      <c r="D17065" s="240" t="n">
        <v>17065</v>
      </c>
    </row>
    <row r="17066" customFormat="false" ht="15.75" hidden="false" customHeight="false" outlineLevel="0" collapsed="false">
      <c r="D17066" s="240" t="n">
        <v>17066</v>
      </c>
    </row>
    <row r="17067" customFormat="false" ht="15.75" hidden="false" customHeight="false" outlineLevel="0" collapsed="false">
      <c r="D17067" s="240" t="n">
        <v>17067</v>
      </c>
    </row>
    <row r="17068" customFormat="false" ht="15.75" hidden="false" customHeight="false" outlineLevel="0" collapsed="false">
      <c r="D17068" s="240" t="n">
        <v>17068</v>
      </c>
    </row>
    <row r="17069" customFormat="false" ht="15.75" hidden="false" customHeight="false" outlineLevel="0" collapsed="false">
      <c r="D17069" s="240" t="n">
        <v>17069</v>
      </c>
    </row>
    <row r="17070" customFormat="false" ht="15.75" hidden="false" customHeight="false" outlineLevel="0" collapsed="false">
      <c r="D17070" s="240" t="n">
        <v>17070</v>
      </c>
    </row>
    <row r="17071" customFormat="false" ht="15.75" hidden="false" customHeight="false" outlineLevel="0" collapsed="false">
      <c r="D17071" s="240" t="n">
        <v>17071</v>
      </c>
    </row>
    <row r="17072" customFormat="false" ht="15.75" hidden="false" customHeight="false" outlineLevel="0" collapsed="false">
      <c r="D17072" s="240" t="n">
        <v>17072</v>
      </c>
    </row>
    <row r="17073" customFormat="false" ht="15.75" hidden="false" customHeight="false" outlineLevel="0" collapsed="false">
      <c r="D17073" s="240" t="n">
        <v>17073</v>
      </c>
    </row>
    <row r="17074" customFormat="false" ht="15.75" hidden="false" customHeight="false" outlineLevel="0" collapsed="false">
      <c r="D17074" s="240" t="n">
        <v>17074</v>
      </c>
    </row>
    <row r="17075" customFormat="false" ht="15.75" hidden="false" customHeight="false" outlineLevel="0" collapsed="false">
      <c r="D17075" s="240" t="n">
        <v>17075</v>
      </c>
    </row>
    <row r="17076" customFormat="false" ht="15.75" hidden="false" customHeight="false" outlineLevel="0" collapsed="false">
      <c r="D17076" s="240" t="n">
        <v>17076</v>
      </c>
    </row>
    <row r="17077" customFormat="false" ht="15.75" hidden="false" customHeight="false" outlineLevel="0" collapsed="false">
      <c r="D17077" s="240" t="n">
        <v>17077</v>
      </c>
    </row>
    <row r="17078" customFormat="false" ht="15.75" hidden="false" customHeight="false" outlineLevel="0" collapsed="false">
      <c r="D17078" s="240" t="n">
        <v>17078</v>
      </c>
    </row>
    <row r="17079" customFormat="false" ht="15.75" hidden="false" customHeight="false" outlineLevel="0" collapsed="false">
      <c r="D17079" s="240" t="n">
        <v>17079</v>
      </c>
    </row>
    <row r="17080" customFormat="false" ht="15.75" hidden="false" customHeight="false" outlineLevel="0" collapsed="false">
      <c r="D17080" s="240" t="n">
        <v>17080</v>
      </c>
    </row>
    <row r="17081" customFormat="false" ht="15.75" hidden="false" customHeight="false" outlineLevel="0" collapsed="false">
      <c r="D17081" s="240" t="n">
        <v>17081</v>
      </c>
    </row>
    <row r="17082" customFormat="false" ht="15.75" hidden="false" customHeight="false" outlineLevel="0" collapsed="false">
      <c r="D17082" s="240" t="n">
        <v>17082</v>
      </c>
    </row>
    <row r="17083" customFormat="false" ht="15.75" hidden="false" customHeight="false" outlineLevel="0" collapsed="false">
      <c r="D17083" s="240" t="n">
        <v>17083</v>
      </c>
    </row>
    <row r="17084" customFormat="false" ht="15.75" hidden="false" customHeight="false" outlineLevel="0" collapsed="false">
      <c r="D17084" s="240" t="n">
        <v>17084</v>
      </c>
    </row>
    <row r="17085" customFormat="false" ht="15.75" hidden="false" customHeight="false" outlineLevel="0" collapsed="false">
      <c r="D17085" s="240" t="n">
        <v>17085</v>
      </c>
    </row>
    <row r="17086" customFormat="false" ht="15.75" hidden="false" customHeight="false" outlineLevel="0" collapsed="false">
      <c r="D17086" s="240" t="n">
        <v>17086</v>
      </c>
    </row>
    <row r="17087" customFormat="false" ht="15.75" hidden="false" customHeight="false" outlineLevel="0" collapsed="false">
      <c r="D17087" s="240" t="n">
        <v>17087</v>
      </c>
    </row>
    <row r="17088" customFormat="false" ht="15.75" hidden="false" customHeight="false" outlineLevel="0" collapsed="false">
      <c r="D17088" s="240" t="n">
        <v>17088</v>
      </c>
    </row>
    <row r="17089" customFormat="false" ht="15.75" hidden="false" customHeight="false" outlineLevel="0" collapsed="false">
      <c r="D17089" s="240" t="n">
        <v>17089</v>
      </c>
    </row>
    <row r="17090" customFormat="false" ht="15.75" hidden="false" customHeight="false" outlineLevel="0" collapsed="false">
      <c r="D17090" s="240" t="n">
        <v>17090</v>
      </c>
    </row>
    <row r="17091" customFormat="false" ht="15.75" hidden="false" customHeight="false" outlineLevel="0" collapsed="false">
      <c r="D17091" s="240" t="n">
        <v>17091</v>
      </c>
    </row>
    <row r="17092" customFormat="false" ht="15.75" hidden="false" customHeight="false" outlineLevel="0" collapsed="false">
      <c r="D17092" s="240" t="n">
        <v>17092</v>
      </c>
    </row>
    <row r="17093" customFormat="false" ht="15.75" hidden="false" customHeight="false" outlineLevel="0" collapsed="false">
      <c r="D17093" s="240" t="n">
        <v>17093</v>
      </c>
    </row>
    <row r="17094" customFormat="false" ht="15.75" hidden="false" customHeight="false" outlineLevel="0" collapsed="false">
      <c r="D17094" s="240" t="n">
        <v>17094</v>
      </c>
    </row>
    <row r="17095" customFormat="false" ht="15.75" hidden="false" customHeight="false" outlineLevel="0" collapsed="false">
      <c r="D17095" s="240" t="n">
        <v>17095</v>
      </c>
    </row>
    <row r="17096" customFormat="false" ht="15.75" hidden="false" customHeight="false" outlineLevel="0" collapsed="false">
      <c r="D17096" s="240" t="n">
        <v>17096</v>
      </c>
    </row>
    <row r="17097" customFormat="false" ht="15.75" hidden="false" customHeight="false" outlineLevel="0" collapsed="false">
      <c r="D17097" s="240" t="n">
        <v>17097</v>
      </c>
    </row>
    <row r="17098" customFormat="false" ht="15.75" hidden="false" customHeight="false" outlineLevel="0" collapsed="false">
      <c r="D17098" s="240" t="n">
        <v>17098</v>
      </c>
    </row>
    <row r="17099" customFormat="false" ht="15.75" hidden="false" customHeight="false" outlineLevel="0" collapsed="false">
      <c r="D17099" s="240" t="n">
        <v>17099</v>
      </c>
    </row>
    <row r="17100" customFormat="false" ht="15.75" hidden="false" customHeight="false" outlineLevel="0" collapsed="false">
      <c r="D17100" s="240" t="n">
        <v>17100</v>
      </c>
    </row>
    <row r="17101" customFormat="false" ht="15.75" hidden="false" customHeight="false" outlineLevel="0" collapsed="false">
      <c r="D17101" s="240" t="n">
        <v>17101</v>
      </c>
    </row>
    <row r="17102" customFormat="false" ht="15.75" hidden="false" customHeight="false" outlineLevel="0" collapsed="false">
      <c r="D17102" s="240" t="n">
        <v>17102</v>
      </c>
    </row>
    <row r="17103" customFormat="false" ht="15.75" hidden="false" customHeight="false" outlineLevel="0" collapsed="false">
      <c r="D17103" s="240" t="n">
        <v>17103</v>
      </c>
    </row>
    <row r="17104" customFormat="false" ht="15.75" hidden="false" customHeight="false" outlineLevel="0" collapsed="false">
      <c r="D17104" s="240" t="n">
        <v>17104</v>
      </c>
    </row>
    <row r="17105" customFormat="false" ht="15.75" hidden="false" customHeight="false" outlineLevel="0" collapsed="false">
      <c r="D17105" s="240" t="n">
        <v>17105</v>
      </c>
    </row>
    <row r="17106" customFormat="false" ht="15.75" hidden="false" customHeight="false" outlineLevel="0" collapsed="false">
      <c r="D17106" s="240" t="n">
        <v>17106</v>
      </c>
    </row>
    <row r="17107" customFormat="false" ht="15.75" hidden="false" customHeight="false" outlineLevel="0" collapsed="false">
      <c r="D17107" s="240" t="n">
        <v>17107</v>
      </c>
    </row>
    <row r="17108" customFormat="false" ht="15.75" hidden="false" customHeight="false" outlineLevel="0" collapsed="false">
      <c r="D17108" s="240" t="n">
        <v>17108</v>
      </c>
    </row>
    <row r="17109" customFormat="false" ht="15.75" hidden="false" customHeight="false" outlineLevel="0" collapsed="false">
      <c r="D17109" s="240" t="n">
        <v>17109</v>
      </c>
    </row>
    <row r="17110" customFormat="false" ht="15.75" hidden="false" customHeight="false" outlineLevel="0" collapsed="false">
      <c r="D17110" s="240" t="n">
        <v>17110</v>
      </c>
    </row>
    <row r="17111" customFormat="false" ht="15.75" hidden="false" customHeight="false" outlineLevel="0" collapsed="false">
      <c r="D17111" s="240" t="n">
        <v>17111</v>
      </c>
    </row>
    <row r="17112" customFormat="false" ht="15.75" hidden="false" customHeight="false" outlineLevel="0" collapsed="false">
      <c r="D17112" s="240" t="n">
        <v>17112</v>
      </c>
    </row>
    <row r="17113" customFormat="false" ht="15.75" hidden="false" customHeight="false" outlineLevel="0" collapsed="false">
      <c r="D17113" s="240" t="n">
        <v>17113</v>
      </c>
    </row>
    <row r="17114" customFormat="false" ht="15.75" hidden="false" customHeight="false" outlineLevel="0" collapsed="false">
      <c r="D17114" s="240" t="n">
        <v>17114</v>
      </c>
    </row>
    <row r="17115" customFormat="false" ht="15.75" hidden="false" customHeight="false" outlineLevel="0" collapsed="false">
      <c r="D17115" s="240" t="n">
        <v>17115</v>
      </c>
    </row>
    <row r="17116" customFormat="false" ht="15.75" hidden="false" customHeight="false" outlineLevel="0" collapsed="false">
      <c r="D17116" s="240" t="n">
        <v>17116</v>
      </c>
    </row>
    <row r="17117" customFormat="false" ht="15.75" hidden="false" customHeight="false" outlineLevel="0" collapsed="false">
      <c r="D17117" s="240" t="n">
        <v>17117</v>
      </c>
    </row>
    <row r="17118" customFormat="false" ht="15.75" hidden="false" customHeight="false" outlineLevel="0" collapsed="false">
      <c r="D17118" s="240" t="n">
        <v>17118</v>
      </c>
    </row>
    <row r="17119" customFormat="false" ht="15.75" hidden="false" customHeight="false" outlineLevel="0" collapsed="false">
      <c r="D17119" s="240" t="n">
        <v>17119</v>
      </c>
    </row>
    <row r="17120" customFormat="false" ht="15.75" hidden="false" customHeight="false" outlineLevel="0" collapsed="false">
      <c r="D17120" s="240" t="n">
        <v>17120</v>
      </c>
    </row>
    <row r="17121" customFormat="false" ht="15.75" hidden="false" customHeight="false" outlineLevel="0" collapsed="false">
      <c r="D17121" s="240" t="n">
        <v>17121</v>
      </c>
    </row>
    <row r="17122" customFormat="false" ht="15.75" hidden="false" customHeight="false" outlineLevel="0" collapsed="false">
      <c r="D17122" s="240" t="n">
        <v>17122</v>
      </c>
    </row>
    <row r="17123" customFormat="false" ht="15.75" hidden="false" customHeight="false" outlineLevel="0" collapsed="false">
      <c r="D17123" s="240" t="n">
        <v>17123</v>
      </c>
    </row>
    <row r="17124" customFormat="false" ht="15.75" hidden="false" customHeight="false" outlineLevel="0" collapsed="false">
      <c r="D17124" s="240" t="n">
        <v>17124</v>
      </c>
    </row>
    <row r="17125" customFormat="false" ht="15.75" hidden="false" customHeight="false" outlineLevel="0" collapsed="false">
      <c r="D17125" s="240" t="n">
        <v>17125</v>
      </c>
    </row>
    <row r="17126" customFormat="false" ht="15.75" hidden="false" customHeight="false" outlineLevel="0" collapsed="false">
      <c r="D17126" s="240" t="n">
        <v>17126</v>
      </c>
    </row>
    <row r="17127" customFormat="false" ht="15.75" hidden="false" customHeight="false" outlineLevel="0" collapsed="false">
      <c r="D17127" s="240" t="n">
        <v>17127</v>
      </c>
    </row>
    <row r="17128" customFormat="false" ht="15.75" hidden="false" customHeight="false" outlineLevel="0" collapsed="false">
      <c r="D17128" s="240" t="n">
        <v>17128</v>
      </c>
    </row>
    <row r="17129" customFormat="false" ht="15.75" hidden="false" customHeight="false" outlineLevel="0" collapsed="false">
      <c r="D17129" s="240" t="n">
        <v>17129</v>
      </c>
    </row>
    <row r="17130" customFormat="false" ht="15.75" hidden="false" customHeight="false" outlineLevel="0" collapsed="false">
      <c r="D17130" s="240" t="n">
        <v>17130</v>
      </c>
    </row>
    <row r="17131" customFormat="false" ht="15.75" hidden="false" customHeight="false" outlineLevel="0" collapsed="false">
      <c r="D17131" s="240" t="n">
        <v>17131</v>
      </c>
    </row>
    <row r="17132" customFormat="false" ht="15.75" hidden="false" customHeight="false" outlineLevel="0" collapsed="false">
      <c r="D17132" s="240" t="n">
        <v>17132</v>
      </c>
    </row>
    <row r="17133" customFormat="false" ht="15.75" hidden="false" customHeight="false" outlineLevel="0" collapsed="false">
      <c r="D17133" s="240" t="n">
        <v>17133</v>
      </c>
    </row>
    <row r="17134" customFormat="false" ht="15.75" hidden="false" customHeight="false" outlineLevel="0" collapsed="false">
      <c r="D17134" s="240" t="n">
        <v>17134</v>
      </c>
    </row>
    <row r="17135" customFormat="false" ht="15.75" hidden="false" customHeight="false" outlineLevel="0" collapsed="false">
      <c r="D17135" s="240" t="n">
        <v>17135</v>
      </c>
    </row>
    <row r="17136" customFormat="false" ht="15.75" hidden="false" customHeight="false" outlineLevel="0" collapsed="false">
      <c r="D17136" s="240" t="n">
        <v>17136</v>
      </c>
    </row>
    <row r="17137" customFormat="false" ht="15.75" hidden="false" customHeight="false" outlineLevel="0" collapsed="false">
      <c r="D17137" s="240" t="n">
        <v>17137</v>
      </c>
    </row>
    <row r="17138" customFormat="false" ht="15.75" hidden="false" customHeight="false" outlineLevel="0" collapsed="false">
      <c r="D17138" s="240" t="n">
        <v>17138</v>
      </c>
    </row>
    <row r="17139" customFormat="false" ht="15.75" hidden="false" customHeight="false" outlineLevel="0" collapsed="false">
      <c r="D17139" s="240" t="n">
        <v>17139</v>
      </c>
    </row>
    <row r="17140" customFormat="false" ht="15.75" hidden="false" customHeight="false" outlineLevel="0" collapsed="false">
      <c r="D17140" s="240" t="n">
        <v>17140</v>
      </c>
    </row>
    <row r="17141" customFormat="false" ht="15.75" hidden="false" customHeight="false" outlineLevel="0" collapsed="false">
      <c r="D17141" s="240" t="n">
        <v>17141</v>
      </c>
    </row>
    <row r="17142" customFormat="false" ht="15.75" hidden="false" customHeight="false" outlineLevel="0" collapsed="false">
      <c r="D17142" s="240" t="n">
        <v>17142</v>
      </c>
    </row>
    <row r="17143" customFormat="false" ht="15.75" hidden="false" customHeight="false" outlineLevel="0" collapsed="false">
      <c r="D17143" s="240" t="n">
        <v>17143</v>
      </c>
    </row>
    <row r="17144" customFormat="false" ht="15.75" hidden="false" customHeight="false" outlineLevel="0" collapsed="false">
      <c r="D17144" s="240" t="n">
        <v>17144</v>
      </c>
    </row>
    <row r="17145" customFormat="false" ht="15.75" hidden="false" customHeight="false" outlineLevel="0" collapsed="false">
      <c r="D17145" s="240" t="n">
        <v>17145</v>
      </c>
    </row>
    <row r="17146" customFormat="false" ht="15.75" hidden="false" customHeight="false" outlineLevel="0" collapsed="false">
      <c r="D17146" s="240" t="n">
        <v>17146</v>
      </c>
    </row>
    <row r="17147" customFormat="false" ht="15.75" hidden="false" customHeight="false" outlineLevel="0" collapsed="false">
      <c r="D17147" s="240" t="n">
        <v>17147</v>
      </c>
    </row>
    <row r="17148" customFormat="false" ht="15.75" hidden="false" customHeight="false" outlineLevel="0" collapsed="false">
      <c r="D17148" s="240" t="n">
        <v>17148</v>
      </c>
    </row>
    <row r="17149" customFormat="false" ht="15.75" hidden="false" customHeight="false" outlineLevel="0" collapsed="false">
      <c r="D17149" s="240" t="n">
        <v>17149</v>
      </c>
    </row>
    <row r="17150" customFormat="false" ht="15.75" hidden="false" customHeight="false" outlineLevel="0" collapsed="false">
      <c r="D17150" s="240" t="n">
        <v>17150</v>
      </c>
    </row>
    <row r="17151" customFormat="false" ht="15.75" hidden="false" customHeight="false" outlineLevel="0" collapsed="false">
      <c r="D17151" s="240" t="n">
        <v>17151</v>
      </c>
    </row>
    <row r="17152" customFormat="false" ht="15.75" hidden="false" customHeight="false" outlineLevel="0" collapsed="false">
      <c r="D17152" s="240" t="n">
        <v>17152</v>
      </c>
    </row>
    <row r="17153" customFormat="false" ht="15.75" hidden="false" customHeight="false" outlineLevel="0" collapsed="false">
      <c r="D17153" s="240" t="n">
        <v>17153</v>
      </c>
    </row>
    <row r="17154" customFormat="false" ht="15.75" hidden="false" customHeight="false" outlineLevel="0" collapsed="false">
      <c r="D17154" s="240" t="n">
        <v>17154</v>
      </c>
    </row>
    <row r="17155" customFormat="false" ht="15.75" hidden="false" customHeight="false" outlineLevel="0" collapsed="false">
      <c r="D17155" s="240" t="n">
        <v>17155</v>
      </c>
    </row>
    <row r="17156" customFormat="false" ht="15.75" hidden="false" customHeight="false" outlineLevel="0" collapsed="false">
      <c r="D17156" s="240" t="n">
        <v>17156</v>
      </c>
    </row>
    <row r="17157" customFormat="false" ht="15.75" hidden="false" customHeight="false" outlineLevel="0" collapsed="false">
      <c r="D17157" s="240" t="n">
        <v>17157</v>
      </c>
    </row>
    <row r="17158" customFormat="false" ht="15.75" hidden="false" customHeight="false" outlineLevel="0" collapsed="false">
      <c r="D17158" s="240" t="n">
        <v>17158</v>
      </c>
    </row>
    <row r="17159" customFormat="false" ht="15.75" hidden="false" customHeight="false" outlineLevel="0" collapsed="false">
      <c r="D17159" s="240" t="n">
        <v>17159</v>
      </c>
    </row>
    <row r="17160" customFormat="false" ht="15.75" hidden="false" customHeight="false" outlineLevel="0" collapsed="false">
      <c r="D17160" s="240" t="n">
        <v>17160</v>
      </c>
    </row>
    <row r="17161" customFormat="false" ht="15.75" hidden="false" customHeight="false" outlineLevel="0" collapsed="false">
      <c r="D17161" s="240" t="n">
        <v>17161</v>
      </c>
    </row>
    <row r="17162" customFormat="false" ht="15.75" hidden="false" customHeight="false" outlineLevel="0" collapsed="false">
      <c r="D17162" s="240" t="n">
        <v>17162</v>
      </c>
    </row>
    <row r="17163" customFormat="false" ht="15.75" hidden="false" customHeight="false" outlineLevel="0" collapsed="false">
      <c r="D17163" s="240" t="n">
        <v>17163</v>
      </c>
    </row>
    <row r="17164" customFormat="false" ht="15.75" hidden="false" customHeight="false" outlineLevel="0" collapsed="false">
      <c r="D17164" s="240" t="n">
        <v>17164</v>
      </c>
    </row>
    <row r="17165" customFormat="false" ht="15.75" hidden="false" customHeight="false" outlineLevel="0" collapsed="false">
      <c r="D17165" s="240" t="n">
        <v>17165</v>
      </c>
    </row>
    <row r="17166" customFormat="false" ht="15.75" hidden="false" customHeight="false" outlineLevel="0" collapsed="false">
      <c r="D17166" s="240" t="n">
        <v>17166</v>
      </c>
    </row>
    <row r="17167" customFormat="false" ht="15.75" hidden="false" customHeight="false" outlineLevel="0" collapsed="false">
      <c r="D17167" s="240" t="n">
        <v>17167</v>
      </c>
    </row>
    <row r="17168" customFormat="false" ht="15.75" hidden="false" customHeight="false" outlineLevel="0" collapsed="false">
      <c r="D17168" s="240" t="n">
        <v>17168</v>
      </c>
    </row>
    <row r="17169" customFormat="false" ht="15.75" hidden="false" customHeight="false" outlineLevel="0" collapsed="false">
      <c r="D17169" s="240" t="n">
        <v>17169</v>
      </c>
    </row>
    <row r="17170" customFormat="false" ht="15.75" hidden="false" customHeight="false" outlineLevel="0" collapsed="false">
      <c r="D17170" s="240" t="n">
        <v>17170</v>
      </c>
    </row>
    <row r="17171" customFormat="false" ht="15.75" hidden="false" customHeight="false" outlineLevel="0" collapsed="false">
      <c r="D17171" s="240" t="n">
        <v>17171</v>
      </c>
    </row>
    <row r="17172" customFormat="false" ht="15.75" hidden="false" customHeight="false" outlineLevel="0" collapsed="false">
      <c r="D17172" s="240" t="n">
        <v>17172</v>
      </c>
    </row>
    <row r="17173" customFormat="false" ht="15.75" hidden="false" customHeight="false" outlineLevel="0" collapsed="false">
      <c r="D17173" s="240" t="n">
        <v>17173</v>
      </c>
    </row>
    <row r="17174" customFormat="false" ht="15.75" hidden="false" customHeight="false" outlineLevel="0" collapsed="false">
      <c r="D17174" s="240" t="n">
        <v>17174</v>
      </c>
    </row>
    <row r="17175" customFormat="false" ht="15.75" hidden="false" customHeight="false" outlineLevel="0" collapsed="false">
      <c r="D17175" s="240" t="n">
        <v>17175</v>
      </c>
    </row>
    <row r="17176" customFormat="false" ht="15.75" hidden="false" customHeight="false" outlineLevel="0" collapsed="false">
      <c r="D17176" s="240" t="n">
        <v>17176</v>
      </c>
    </row>
    <row r="17177" customFormat="false" ht="15.75" hidden="false" customHeight="false" outlineLevel="0" collapsed="false">
      <c r="D17177" s="240" t="n">
        <v>17177</v>
      </c>
    </row>
    <row r="17178" customFormat="false" ht="15.75" hidden="false" customHeight="false" outlineLevel="0" collapsed="false">
      <c r="D17178" s="240" t="n">
        <v>17178</v>
      </c>
    </row>
    <row r="17179" customFormat="false" ht="15.75" hidden="false" customHeight="false" outlineLevel="0" collapsed="false">
      <c r="D17179" s="240" t="n">
        <v>17179</v>
      </c>
    </row>
    <row r="17180" customFormat="false" ht="15.75" hidden="false" customHeight="false" outlineLevel="0" collapsed="false">
      <c r="D17180" s="240" t="n">
        <v>17180</v>
      </c>
    </row>
    <row r="17181" customFormat="false" ht="15.75" hidden="false" customHeight="false" outlineLevel="0" collapsed="false">
      <c r="D17181" s="240" t="n">
        <v>17181</v>
      </c>
    </row>
    <row r="17182" customFormat="false" ht="15.75" hidden="false" customHeight="false" outlineLevel="0" collapsed="false">
      <c r="D17182" s="240" t="n">
        <v>17182</v>
      </c>
    </row>
    <row r="17183" customFormat="false" ht="15.75" hidden="false" customHeight="false" outlineLevel="0" collapsed="false">
      <c r="D17183" s="240" t="n">
        <v>17183</v>
      </c>
    </row>
    <row r="17184" customFormat="false" ht="15.75" hidden="false" customHeight="false" outlineLevel="0" collapsed="false">
      <c r="D17184" s="240" t="n">
        <v>17184</v>
      </c>
    </row>
    <row r="17185" customFormat="false" ht="15.75" hidden="false" customHeight="false" outlineLevel="0" collapsed="false">
      <c r="D17185" s="240" t="n">
        <v>17185</v>
      </c>
    </row>
    <row r="17186" customFormat="false" ht="15.75" hidden="false" customHeight="false" outlineLevel="0" collapsed="false">
      <c r="D17186" s="240" t="n">
        <v>17186</v>
      </c>
    </row>
    <row r="17187" customFormat="false" ht="15.75" hidden="false" customHeight="false" outlineLevel="0" collapsed="false">
      <c r="D17187" s="240" t="n">
        <v>17187</v>
      </c>
    </row>
    <row r="17188" customFormat="false" ht="15.75" hidden="false" customHeight="false" outlineLevel="0" collapsed="false">
      <c r="D17188" s="240" t="n">
        <v>17188</v>
      </c>
    </row>
    <row r="17189" customFormat="false" ht="15.75" hidden="false" customHeight="false" outlineLevel="0" collapsed="false">
      <c r="D17189" s="240" t="n">
        <v>17189</v>
      </c>
    </row>
    <row r="17190" customFormat="false" ht="15.75" hidden="false" customHeight="false" outlineLevel="0" collapsed="false">
      <c r="D17190" s="240" t="n">
        <v>17190</v>
      </c>
    </row>
    <row r="17191" customFormat="false" ht="15.75" hidden="false" customHeight="false" outlineLevel="0" collapsed="false">
      <c r="D17191" s="240" t="n">
        <v>17191</v>
      </c>
    </row>
    <row r="17192" customFormat="false" ht="15.75" hidden="false" customHeight="false" outlineLevel="0" collapsed="false">
      <c r="D17192" s="240" t="n">
        <v>17192</v>
      </c>
    </row>
    <row r="17193" customFormat="false" ht="15.75" hidden="false" customHeight="false" outlineLevel="0" collapsed="false">
      <c r="D17193" s="240" t="n">
        <v>17193</v>
      </c>
    </row>
    <row r="17194" customFormat="false" ht="15.75" hidden="false" customHeight="false" outlineLevel="0" collapsed="false">
      <c r="D17194" s="240" t="n">
        <v>17194</v>
      </c>
    </row>
    <row r="17195" customFormat="false" ht="15.75" hidden="false" customHeight="false" outlineLevel="0" collapsed="false">
      <c r="D17195" s="240" t="n">
        <v>17195</v>
      </c>
    </row>
    <row r="17196" customFormat="false" ht="15.75" hidden="false" customHeight="false" outlineLevel="0" collapsed="false">
      <c r="D17196" s="240" t="n">
        <v>17196</v>
      </c>
    </row>
    <row r="17197" customFormat="false" ht="15.75" hidden="false" customHeight="false" outlineLevel="0" collapsed="false">
      <c r="D17197" s="240" t="n">
        <v>17197</v>
      </c>
    </row>
    <row r="17198" customFormat="false" ht="15.75" hidden="false" customHeight="false" outlineLevel="0" collapsed="false">
      <c r="D17198" s="240" t="n">
        <v>17198</v>
      </c>
    </row>
    <row r="17199" customFormat="false" ht="15.75" hidden="false" customHeight="false" outlineLevel="0" collapsed="false">
      <c r="D17199" s="240" t="n">
        <v>17199</v>
      </c>
    </row>
    <row r="17200" customFormat="false" ht="15.75" hidden="false" customHeight="false" outlineLevel="0" collapsed="false">
      <c r="D17200" s="240" t="n">
        <v>17200</v>
      </c>
    </row>
    <row r="17201" customFormat="false" ht="15.75" hidden="false" customHeight="false" outlineLevel="0" collapsed="false">
      <c r="D17201" s="240" t="n">
        <v>17201</v>
      </c>
    </row>
    <row r="17202" customFormat="false" ht="15.75" hidden="false" customHeight="false" outlineLevel="0" collapsed="false">
      <c r="D17202" s="240" t="n">
        <v>17202</v>
      </c>
    </row>
    <row r="17203" customFormat="false" ht="15.75" hidden="false" customHeight="false" outlineLevel="0" collapsed="false">
      <c r="D17203" s="240" t="n">
        <v>17203</v>
      </c>
    </row>
    <row r="17204" customFormat="false" ht="15.75" hidden="false" customHeight="false" outlineLevel="0" collapsed="false">
      <c r="D17204" s="240" t="n">
        <v>17204</v>
      </c>
    </row>
    <row r="17205" customFormat="false" ht="15.75" hidden="false" customHeight="false" outlineLevel="0" collapsed="false">
      <c r="D17205" s="240" t="n">
        <v>17205</v>
      </c>
    </row>
    <row r="17206" customFormat="false" ht="15.75" hidden="false" customHeight="false" outlineLevel="0" collapsed="false">
      <c r="D17206" s="240" t="n">
        <v>17206</v>
      </c>
    </row>
    <row r="17207" customFormat="false" ht="15.75" hidden="false" customHeight="false" outlineLevel="0" collapsed="false">
      <c r="D17207" s="240" t="n">
        <v>17207</v>
      </c>
    </row>
    <row r="17208" customFormat="false" ht="15.75" hidden="false" customHeight="false" outlineLevel="0" collapsed="false">
      <c r="D17208" s="240" t="n">
        <v>17208</v>
      </c>
    </row>
    <row r="17209" customFormat="false" ht="15.75" hidden="false" customHeight="false" outlineLevel="0" collapsed="false">
      <c r="D17209" s="240" t="n">
        <v>17209</v>
      </c>
    </row>
    <row r="17210" customFormat="false" ht="15.75" hidden="false" customHeight="false" outlineLevel="0" collapsed="false">
      <c r="D17210" s="240" t="n">
        <v>17210</v>
      </c>
    </row>
    <row r="17211" customFormat="false" ht="15.75" hidden="false" customHeight="false" outlineLevel="0" collapsed="false">
      <c r="D17211" s="240" t="n">
        <v>17211</v>
      </c>
    </row>
    <row r="17212" customFormat="false" ht="15.75" hidden="false" customHeight="false" outlineLevel="0" collapsed="false">
      <c r="D17212" s="240" t="n">
        <v>17212</v>
      </c>
    </row>
    <row r="17213" customFormat="false" ht="15.75" hidden="false" customHeight="false" outlineLevel="0" collapsed="false">
      <c r="D17213" s="240" t="n">
        <v>17213</v>
      </c>
    </row>
    <row r="17214" customFormat="false" ht="15.75" hidden="false" customHeight="false" outlineLevel="0" collapsed="false">
      <c r="D17214" s="240" t="n">
        <v>17214</v>
      </c>
    </row>
    <row r="17215" customFormat="false" ht="15.75" hidden="false" customHeight="false" outlineLevel="0" collapsed="false">
      <c r="D17215" s="240" t="n">
        <v>17215</v>
      </c>
    </row>
    <row r="17216" customFormat="false" ht="15.75" hidden="false" customHeight="false" outlineLevel="0" collapsed="false">
      <c r="D17216" s="240" t="n">
        <v>17216</v>
      </c>
    </row>
    <row r="17217" customFormat="false" ht="15.75" hidden="false" customHeight="false" outlineLevel="0" collapsed="false">
      <c r="D17217" s="240" t="n">
        <v>17217</v>
      </c>
    </row>
    <row r="17218" customFormat="false" ht="15.75" hidden="false" customHeight="false" outlineLevel="0" collapsed="false">
      <c r="D17218" s="240" t="n">
        <v>17218</v>
      </c>
    </row>
    <row r="17219" customFormat="false" ht="15.75" hidden="false" customHeight="false" outlineLevel="0" collapsed="false">
      <c r="D17219" s="240" t="n">
        <v>17219</v>
      </c>
    </row>
    <row r="17220" customFormat="false" ht="15.75" hidden="false" customHeight="false" outlineLevel="0" collapsed="false">
      <c r="D17220" s="240" t="n">
        <v>17220</v>
      </c>
    </row>
    <row r="17221" customFormat="false" ht="15.75" hidden="false" customHeight="false" outlineLevel="0" collapsed="false">
      <c r="D17221" s="240" t="n">
        <v>17221</v>
      </c>
    </row>
    <row r="17222" customFormat="false" ht="15.75" hidden="false" customHeight="false" outlineLevel="0" collapsed="false">
      <c r="D17222" s="240" t="n">
        <v>17222</v>
      </c>
    </row>
    <row r="17223" customFormat="false" ht="15.75" hidden="false" customHeight="false" outlineLevel="0" collapsed="false">
      <c r="D17223" s="240" t="n">
        <v>17223</v>
      </c>
    </row>
    <row r="17224" customFormat="false" ht="15.75" hidden="false" customHeight="false" outlineLevel="0" collapsed="false">
      <c r="D17224" s="240" t="n">
        <v>17224</v>
      </c>
    </row>
    <row r="17225" customFormat="false" ht="15.75" hidden="false" customHeight="false" outlineLevel="0" collapsed="false">
      <c r="D17225" s="240" t="n">
        <v>17225</v>
      </c>
    </row>
    <row r="17226" customFormat="false" ht="15.75" hidden="false" customHeight="false" outlineLevel="0" collapsed="false">
      <c r="D17226" s="240" t="n">
        <v>17226</v>
      </c>
    </row>
    <row r="17227" customFormat="false" ht="15.75" hidden="false" customHeight="false" outlineLevel="0" collapsed="false">
      <c r="D17227" s="240" t="n">
        <v>17227</v>
      </c>
    </row>
    <row r="17228" customFormat="false" ht="15.75" hidden="false" customHeight="false" outlineLevel="0" collapsed="false">
      <c r="D17228" s="240" t="n">
        <v>17228</v>
      </c>
    </row>
    <row r="17229" customFormat="false" ht="15.75" hidden="false" customHeight="false" outlineLevel="0" collapsed="false">
      <c r="D17229" s="240" t="n">
        <v>17229</v>
      </c>
    </row>
    <row r="17230" customFormat="false" ht="15.75" hidden="false" customHeight="false" outlineLevel="0" collapsed="false">
      <c r="D17230" s="240" t="n">
        <v>17230</v>
      </c>
    </row>
    <row r="17231" customFormat="false" ht="15.75" hidden="false" customHeight="false" outlineLevel="0" collapsed="false">
      <c r="D17231" s="240" t="n">
        <v>17231</v>
      </c>
    </row>
    <row r="17232" customFormat="false" ht="15.75" hidden="false" customHeight="false" outlineLevel="0" collapsed="false">
      <c r="D17232" s="240" t="n">
        <v>17232</v>
      </c>
    </row>
    <row r="17233" customFormat="false" ht="15.75" hidden="false" customHeight="false" outlineLevel="0" collapsed="false">
      <c r="D17233" s="240" t="n">
        <v>17233</v>
      </c>
    </row>
    <row r="17234" customFormat="false" ht="15.75" hidden="false" customHeight="false" outlineLevel="0" collapsed="false">
      <c r="D17234" s="240" t="n">
        <v>17234</v>
      </c>
    </row>
    <row r="17235" customFormat="false" ht="15.75" hidden="false" customHeight="false" outlineLevel="0" collapsed="false">
      <c r="D17235" s="240" t="n">
        <v>17235</v>
      </c>
    </row>
    <row r="17236" customFormat="false" ht="15.75" hidden="false" customHeight="false" outlineLevel="0" collapsed="false">
      <c r="D17236" s="240" t="n">
        <v>17236</v>
      </c>
    </row>
    <row r="17237" customFormat="false" ht="15.75" hidden="false" customHeight="false" outlineLevel="0" collapsed="false">
      <c r="D17237" s="240" t="n">
        <v>17237</v>
      </c>
    </row>
    <row r="17238" customFormat="false" ht="15.75" hidden="false" customHeight="false" outlineLevel="0" collapsed="false">
      <c r="D17238" s="240" t="n">
        <v>17238</v>
      </c>
    </row>
    <row r="17239" customFormat="false" ht="15.75" hidden="false" customHeight="false" outlineLevel="0" collapsed="false">
      <c r="D17239" s="240" t="n">
        <v>17239</v>
      </c>
    </row>
    <row r="17240" customFormat="false" ht="15.75" hidden="false" customHeight="false" outlineLevel="0" collapsed="false">
      <c r="D17240" s="240" t="n">
        <v>17240</v>
      </c>
    </row>
    <row r="17241" customFormat="false" ht="15.75" hidden="false" customHeight="false" outlineLevel="0" collapsed="false">
      <c r="D17241" s="240" t="n">
        <v>17241</v>
      </c>
    </row>
    <row r="17242" customFormat="false" ht="15.75" hidden="false" customHeight="false" outlineLevel="0" collapsed="false">
      <c r="D17242" s="240" t="n">
        <v>17242</v>
      </c>
    </row>
    <row r="17243" customFormat="false" ht="15.75" hidden="false" customHeight="false" outlineLevel="0" collapsed="false">
      <c r="D17243" s="240" t="n">
        <v>17243</v>
      </c>
    </row>
    <row r="17244" customFormat="false" ht="15.75" hidden="false" customHeight="false" outlineLevel="0" collapsed="false">
      <c r="D17244" s="240" t="n">
        <v>17244</v>
      </c>
    </row>
    <row r="17245" customFormat="false" ht="15.75" hidden="false" customHeight="false" outlineLevel="0" collapsed="false">
      <c r="D17245" s="240" t="n">
        <v>17245</v>
      </c>
    </row>
    <row r="17246" customFormat="false" ht="15.75" hidden="false" customHeight="false" outlineLevel="0" collapsed="false">
      <c r="D17246" s="240" t="n">
        <v>17246</v>
      </c>
    </row>
    <row r="17247" customFormat="false" ht="15.75" hidden="false" customHeight="false" outlineLevel="0" collapsed="false">
      <c r="D17247" s="240" t="n">
        <v>17247</v>
      </c>
    </row>
    <row r="17248" customFormat="false" ht="15.75" hidden="false" customHeight="false" outlineLevel="0" collapsed="false">
      <c r="D17248" s="240" t="n">
        <v>17248</v>
      </c>
    </row>
    <row r="17249" customFormat="false" ht="15.75" hidden="false" customHeight="false" outlineLevel="0" collapsed="false">
      <c r="D17249" s="240" t="n">
        <v>17249</v>
      </c>
    </row>
    <row r="17250" customFormat="false" ht="15.75" hidden="false" customHeight="false" outlineLevel="0" collapsed="false">
      <c r="D17250" s="240" t="n">
        <v>17250</v>
      </c>
    </row>
    <row r="17251" customFormat="false" ht="15.75" hidden="false" customHeight="false" outlineLevel="0" collapsed="false">
      <c r="D17251" s="240" t="n">
        <v>17251</v>
      </c>
    </row>
    <row r="17252" customFormat="false" ht="15.75" hidden="false" customHeight="false" outlineLevel="0" collapsed="false">
      <c r="D17252" s="240" t="n">
        <v>17252</v>
      </c>
    </row>
    <row r="17253" customFormat="false" ht="15.75" hidden="false" customHeight="false" outlineLevel="0" collapsed="false">
      <c r="D17253" s="240" t="n">
        <v>17253</v>
      </c>
    </row>
    <row r="17254" customFormat="false" ht="15.75" hidden="false" customHeight="false" outlineLevel="0" collapsed="false">
      <c r="D17254" s="240" t="n">
        <v>17254</v>
      </c>
    </row>
    <row r="17255" customFormat="false" ht="15.75" hidden="false" customHeight="false" outlineLevel="0" collapsed="false">
      <c r="D17255" s="240" t="n">
        <v>17255</v>
      </c>
    </row>
    <row r="17256" customFormat="false" ht="15.75" hidden="false" customHeight="false" outlineLevel="0" collapsed="false">
      <c r="D17256" s="240" t="n">
        <v>17256</v>
      </c>
    </row>
    <row r="17257" customFormat="false" ht="15.75" hidden="false" customHeight="false" outlineLevel="0" collapsed="false">
      <c r="D17257" s="240" t="n">
        <v>17257</v>
      </c>
    </row>
    <row r="17258" customFormat="false" ht="15.75" hidden="false" customHeight="false" outlineLevel="0" collapsed="false">
      <c r="D17258" s="240" t="n">
        <v>17258</v>
      </c>
    </row>
    <row r="17259" customFormat="false" ht="15.75" hidden="false" customHeight="false" outlineLevel="0" collapsed="false">
      <c r="D17259" s="240" t="n">
        <v>17259</v>
      </c>
    </row>
    <row r="17260" customFormat="false" ht="15.75" hidden="false" customHeight="false" outlineLevel="0" collapsed="false">
      <c r="D17260" s="240" t="n">
        <v>17260</v>
      </c>
    </row>
    <row r="17261" customFormat="false" ht="15.75" hidden="false" customHeight="false" outlineLevel="0" collapsed="false">
      <c r="D17261" s="240" t="n">
        <v>17261</v>
      </c>
    </row>
    <row r="17262" customFormat="false" ht="15.75" hidden="false" customHeight="false" outlineLevel="0" collapsed="false">
      <c r="D17262" s="240" t="n">
        <v>17262</v>
      </c>
    </row>
    <row r="17263" customFormat="false" ht="15.75" hidden="false" customHeight="false" outlineLevel="0" collapsed="false">
      <c r="D17263" s="240" t="n">
        <v>17263</v>
      </c>
    </row>
    <row r="17264" customFormat="false" ht="15.75" hidden="false" customHeight="false" outlineLevel="0" collapsed="false">
      <c r="D17264" s="240" t="n">
        <v>17264</v>
      </c>
    </row>
    <row r="17265" customFormat="false" ht="15.75" hidden="false" customHeight="false" outlineLevel="0" collapsed="false">
      <c r="D17265" s="240" t="n">
        <v>17265</v>
      </c>
    </row>
    <row r="17266" customFormat="false" ht="15.75" hidden="false" customHeight="false" outlineLevel="0" collapsed="false">
      <c r="D17266" s="240" t="n">
        <v>17266</v>
      </c>
    </row>
    <row r="17267" customFormat="false" ht="15.75" hidden="false" customHeight="false" outlineLevel="0" collapsed="false">
      <c r="D17267" s="240" t="n">
        <v>17267</v>
      </c>
    </row>
    <row r="17268" customFormat="false" ht="15.75" hidden="false" customHeight="false" outlineLevel="0" collapsed="false">
      <c r="D17268" s="240" t="n">
        <v>17268</v>
      </c>
    </row>
    <row r="17269" customFormat="false" ht="15.75" hidden="false" customHeight="false" outlineLevel="0" collapsed="false">
      <c r="D17269" s="240" t="n">
        <v>17269</v>
      </c>
    </row>
    <row r="17270" customFormat="false" ht="15.75" hidden="false" customHeight="false" outlineLevel="0" collapsed="false">
      <c r="D17270" s="240" t="n">
        <v>17270</v>
      </c>
    </row>
    <row r="17271" customFormat="false" ht="15.75" hidden="false" customHeight="false" outlineLevel="0" collapsed="false">
      <c r="D17271" s="240" t="n">
        <v>17271</v>
      </c>
    </row>
    <row r="17272" customFormat="false" ht="15.75" hidden="false" customHeight="false" outlineLevel="0" collapsed="false">
      <c r="D17272" s="240" t="n">
        <v>17272</v>
      </c>
    </row>
    <row r="17273" customFormat="false" ht="15.75" hidden="false" customHeight="false" outlineLevel="0" collapsed="false">
      <c r="D17273" s="240" t="n">
        <v>17273</v>
      </c>
    </row>
    <row r="17274" customFormat="false" ht="15.75" hidden="false" customHeight="false" outlineLevel="0" collapsed="false">
      <c r="D17274" s="240" t="n">
        <v>17274</v>
      </c>
    </row>
    <row r="17275" customFormat="false" ht="15.75" hidden="false" customHeight="false" outlineLevel="0" collapsed="false">
      <c r="D17275" s="240" t="n">
        <v>17275</v>
      </c>
    </row>
    <row r="17276" customFormat="false" ht="15.75" hidden="false" customHeight="false" outlineLevel="0" collapsed="false">
      <c r="D17276" s="240" t="n">
        <v>17276</v>
      </c>
    </row>
    <row r="17277" customFormat="false" ht="15.75" hidden="false" customHeight="false" outlineLevel="0" collapsed="false">
      <c r="D17277" s="240" t="n">
        <v>17277</v>
      </c>
    </row>
    <row r="17278" customFormat="false" ht="15.75" hidden="false" customHeight="false" outlineLevel="0" collapsed="false">
      <c r="D17278" s="240" t="n">
        <v>17278</v>
      </c>
    </row>
    <row r="17279" customFormat="false" ht="15.75" hidden="false" customHeight="false" outlineLevel="0" collapsed="false">
      <c r="D17279" s="240" t="n">
        <v>17279</v>
      </c>
    </row>
    <row r="17280" customFormat="false" ht="15.75" hidden="false" customHeight="false" outlineLevel="0" collapsed="false">
      <c r="D17280" s="240" t="n">
        <v>17280</v>
      </c>
    </row>
    <row r="17281" customFormat="false" ht="15.75" hidden="false" customHeight="false" outlineLevel="0" collapsed="false">
      <c r="D17281" s="240" t="n">
        <v>17281</v>
      </c>
    </row>
    <row r="17282" customFormat="false" ht="15.75" hidden="false" customHeight="false" outlineLevel="0" collapsed="false">
      <c r="D17282" s="240" t="n">
        <v>17282</v>
      </c>
    </row>
    <row r="17283" customFormat="false" ht="15.75" hidden="false" customHeight="false" outlineLevel="0" collapsed="false">
      <c r="D17283" s="240" t="n">
        <v>17283</v>
      </c>
    </row>
    <row r="17284" customFormat="false" ht="15.75" hidden="false" customHeight="false" outlineLevel="0" collapsed="false">
      <c r="D17284" s="240" t="n">
        <v>17284</v>
      </c>
    </row>
    <row r="17285" customFormat="false" ht="15.75" hidden="false" customHeight="false" outlineLevel="0" collapsed="false">
      <c r="D17285" s="240" t="n">
        <v>17285</v>
      </c>
    </row>
    <row r="17286" customFormat="false" ht="15.75" hidden="false" customHeight="false" outlineLevel="0" collapsed="false">
      <c r="D17286" s="240" t="n">
        <v>17286</v>
      </c>
    </row>
    <row r="17287" customFormat="false" ht="15.75" hidden="false" customHeight="false" outlineLevel="0" collapsed="false">
      <c r="D17287" s="240" t="n">
        <v>17287</v>
      </c>
    </row>
    <row r="17288" customFormat="false" ht="15.75" hidden="false" customHeight="false" outlineLevel="0" collapsed="false">
      <c r="D17288" s="240" t="n">
        <v>17288</v>
      </c>
    </row>
    <row r="17289" customFormat="false" ht="15.75" hidden="false" customHeight="false" outlineLevel="0" collapsed="false">
      <c r="D17289" s="240" t="n">
        <v>17289</v>
      </c>
    </row>
    <row r="17290" customFormat="false" ht="15.75" hidden="false" customHeight="false" outlineLevel="0" collapsed="false">
      <c r="D17290" s="240" t="n">
        <v>17290</v>
      </c>
    </row>
    <row r="17291" customFormat="false" ht="15.75" hidden="false" customHeight="false" outlineLevel="0" collapsed="false">
      <c r="D17291" s="240" t="n">
        <v>17291</v>
      </c>
    </row>
    <row r="17292" customFormat="false" ht="15.75" hidden="false" customHeight="false" outlineLevel="0" collapsed="false">
      <c r="D17292" s="240" t="n">
        <v>17292</v>
      </c>
    </row>
    <row r="17293" customFormat="false" ht="15.75" hidden="false" customHeight="false" outlineLevel="0" collapsed="false">
      <c r="D17293" s="240" t="n">
        <v>17293</v>
      </c>
    </row>
    <row r="17294" customFormat="false" ht="15.75" hidden="false" customHeight="false" outlineLevel="0" collapsed="false">
      <c r="D17294" s="240" t="n">
        <v>17294</v>
      </c>
    </row>
    <row r="17295" customFormat="false" ht="15.75" hidden="false" customHeight="false" outlineLevel="0" collapsed="false">
      <c r="D17295" s="240" t="n">
        <v>17295</v>
      </c>
    </row>
    <row r="17296" customFormat="false" ht="15.75" hidden="false" customHeight="false" outlineLevel="0" collapsed="false">
      <c r="D17296" s="240" t="n">
        <v>17296</v>
      </c>
    </row>
    <row r="17297" customFormat="false" ht="15.75" hidden="false" customHeight="false" outlineLevel="0" collapsed="false">
      <c r="D17297" s="240" t="n">
        <v>17297</v>
      </c>
    </row>
    <row r="17298" customFormat="false" ht="15.75" hidden="false" customHeight="false" outlineLevel="0" collapsed="false">
      <c r="D17298" s="240" t="n">
        <v>17298</v>
      </c>
    </row>
    <row r="17299" customFormat="false" ht="15.75" hidden="false" customHeight="false" outlineLevel="0" collapsed="false">
      <c r="D17299" s="240" t="n">
        <v>17299</v>
      </c>
    </row>
    <row r="17300" customFormat="false" ht="15.75" hidden="false" customHeight="false" outlineLevel="0" collapsed="false">
      <c r="D17300" s="240" t="n">
        <v>17300</v>
      </c>
    </row>
    <row r="17301" customFormat="false" ht="15.75" hidden="false" customHeight="false" outlineLevel="0" collapsed="false">
      <c r="D17301" s="240" t="n">
        <v>17301</v>
      </c>
    </row>
    <row r="17302" customFormat="false" ht="15.75" hidden="false" customHeight="false" outlineLevel="0" collapsed="false">
      <c r="D17302" s="240" t="n">
        <v>17302</v>
      </c>
    </row>
    <row r="17303" customFormat="false" ht="15.75" hidden="false" customHeight="false" outlineLevel="0" collapsed="false">
      <c r="D17303" s="240" t="n">
        <v>17303</v>
      </c>
    </row>
    <row r="17304" customFormat="false" ht="15.75" hidden="false" customHeight="false" outlineLevel="0" collapsed="false">
      <c r="D17304" s="240" t="n">
        <v>17304</v>
      </c>
    </row>
    <row r="17305" customFormat="false" ht="15.75" hidden="false" customHeight="false" outlineLevel="0" collapsed="false">
      <c r="D17305" s="240" t="n">
        <v>17305</v>
      </c>
    </row>
    <row r="17306" customFormat="false" ht="15.75" hidden="false" customHeight="false" outlineLevel="0" collapsed="false">
      <c r="D17306" s="240" t="n">
        <v>17306</v>
      </c>
    </row>
    <row r="17307" customFormat="false" ht="15.75" hidden="false" customHeight="false" outlineLevel="0" collapsed="false">
      <c r="D17307" s="240" t="n">
        <v>17307</v>
      </c>
    </row>
    <row r="17308" customFormat="false" ht="15.75" hidden="false" customHeight="false" outlineLevel="0" collapsed="false">
      <c r="D17308" s="240" t="n">
        <v>17308</v>
      </c>
    </row>
    <row r="17309" customFormat="false" ht="15.75" hidden="false" customHeight="false" outlineLevel="0" collapsed="false">
      <c r="D17309" s="240" t="n">
        <v>17309</v>
      </c>
    </row>
    <row r="17310" customFormat="false" ht="15.75" hidden="false" customHeight="false" outlineLevel="0" collapsed="false">
      <c r="D17310" s="240" t="n">
        <v>17310</v>
      </c>
    </row>
    <row r="17311" customFormat="false" ht="15.75" hidden="false" customHeight="false" outlineLevel="0" collapsed="false">
      <c r="D17311" s="240" t="n">
        <v>17311</v>
      </c>
    </row>
    <row r="17312" customFormat="false" ht="15.75" hidden="false" customHeight="false" outlineLevel="0" collapsed="false">
      <c r="D17312" s="240" t="n">
        <v>17312</v>
      </c>
    </row>
    <row r="17313" customFormat="false" ht="15.75" hidden="false" customHeight="false" outlineLevel="0" collapsed="false">
      <c r="D17313" s="240" t="n">
        <v>17313</v>
      </c>
    </row>
    <row r="17314" customFormat="false" ht="15.75" hidden="false" customHeight="false" outlineLevel="0" collapsed="false">
      <c r="D17314" s="240" t="n">
        <v>17314</v>
      </c>
    </row>
    <row r="17315" customFormat="false" ht="15.75" hidden="false" customHeight="false" outlineLevel="0" collapsed="false">
      <c r="D17315" s="240" t="n">
        <v>17315</v>
      </c>
    </row>
    <row r="17316" customFormat="false" ht="15.75" hidden="false" customHeight="false" outlineLevel="0" collapsed="false">
      <c r="D17316" s="240" t="n">
        <v>17316</v>
      </c>
    </row>
    <row r="17317" customFormat="false" ht="15.75" hidden="false" customHeight="false" outlineLevel="0" collapsed="false">
      <c r="D17317" s="240" t="n">
        <v>17317</v>
      </c>
    </row>
    <row r="17318" customFormat="false" ht="15.75" hidden="false" customHeight="false" outlineLevel="0" collapsed="false">
      <c r="D17318" s="240" t="n">
        <v>17318</v>
      </c>
    </row>
    <row r="17319" customFormat="false" ht="15.75" hidden="false" customHeight="false" outlineLevel="0" collapsed="false">
      <c r="D17319" s="240" t="n">
        <v>17319</v>
      </c>
    </row>
    <row r="17320" customFormat="false" ht="15.75" hidden="false" customHeight="false" outlineLevel="0" collapsed="false">
      <c r="D17320" s="240" t="n">
        <v>17320</v>
      </c>
    </row>
    <row r="17321" customFormat="false" ht="15.75" hidden="false" customHeight="false" outlineLevel="0" collapsed="false">
      <c r="D17321" s="240" t="n">
        <v>17321</v>
      </c>
    </row>
    <row r="17322" customFormat="false" ht="15.75" hidden="false" customHeight="false" outlineLevel="0" collapsed="false">
      <c r="D17322" s="240" t="n">
        <v>17322</v>
      </c>
    </row>
    <row r="17323" customFormat="false" ht="15.75" hidden="false" customHeight="false" outlineLevel="0" collapsed="false">
      <c r="D17323" s="240" t="n">
        <v>17323</v>
      </c>
    </row>
    <row r="17324" customFormat="false" ht="15.75" hidden="false" customHeight="false" outlineLevel="0" collapsed="false">
      <c r="D17324" s="240" t="n">
        <v>17324</v>
      </c>
    </row>
    <row r="17325" customFormat="false" ht="15.75" hidden="false" customHeight="false" outlineLevel="0" collapsed="false">
      <c r="D17325" s="240" t="n">
        <v>17325</v>
      </c>
    </row>
    <row r="17326" customFormat="false" ht="15.75" hidden="false" customHeight="false" outlineLevel="0" collapsed="false">
      <c r="D17326" s="240" t="n">
        <v>17326</v>
      </c>
    </row>
    <row r="17327" customFormat="false" ht="15.75" hidden="false" customHeight="false" outlineLevel="0" collapsed="false">
      <c r="D17327" s="240" t="n">
        <v>17327</v>
      </c>
    </row>
    <row r="17328" customFormat="false" ht="15.75" hidden="false" customHeight="false" outlineLevel="0" collapsed="false">
      <c r="D17328" s="240" t="n">
        <v>17328</v>
      </c>
    </row>
    <row r="17329" customFormat="false" ht="15.75" hidden="false" customHeight="false" outlineLevel="0" collapsed="false">
      <c r="D17329" s="240" t="n">
        <v>17329</v>
      </c>
    </row>
    <row r="17330" customFormat="false" ht="15.75" hidden="false" customHeight="false" outlineLevel="0" collapsed="false">
      <c r="D17330" s="240" t="n">
        <v>17330</v>
      </c>
    </row>
    <row r="17331" customFormat="false" ht="15.75" hidden="false" customHeight="false" outlineLevel="0" collapsed="false">
      <c r="D17331" s="240" t="n">
        <v>17331</v>
      </c>
    </row>
    <row r="17332" customFormat="false" ht="15.75" hidden="false" customHeight="false" outlineLevel="0" collapsed="false">
      <c r="D17332" s="240" t="n">
        <v>17332</v>
      </c>
    </row>
    <row r="17333" customFormat="false" ht="15.75" hidden="false" customHeight="false" outlineLevel="0" collapsed="false">
      <c r="D17333" s="240" t="n">
        <v>17333</v>
      </c>
    </row>
    <row r="17334" customFormat="false" ht="15.75" hidden="false" customHeight="false" outlineLevel="0" collapsed="false">
      <c r="D17334" s="240" t="n">
        <v>17334</v>
      </c>
    </row>
    <row r="17335" customFormat="false" ht="15.75" hidden="false" customHeight="false" outlineLevel="0" collapsed="false">
      <c r="D17335" s="240" t="n">
        <v>17335</v>
      </c>
    </row>
    <row r="17336" customFormat="false" ht="15.75" hidden="false" customHeight="false" outlineLevel="0" collapsed="false">
      <c r="D17336" s="240" t="n">
        <v>17336</v>
      </c>
    </row>
    <row r="17337" customFormat="false" ht="15.75" hidden="false" customHeight="false" outlineLevel="0" collapsed="false">
      <c r="D17337" s="240" t="n">
        <v>17337</v>
      </c>
    </row>
    <row r="17338" customFormat="false" ht="15.75" hidden="false" customHeight="false" outlineLevel="0" collapsed="false">
      <c r="D17338" s="240" t="n">
        <v>17338</v>
      </c>
    </row>
    <row r="17339" customFormat="false" ht="15.75" hidden="false" customHeight="false" outlineLevel="0" collapsed="false">
      <c r="D17339" s="240" t="n">
        <v>17339</v>
      </c>
    </row>
    <row r="17340" customFormat="false" ht="15.75" hidden="false" customHeight="false" outlineLevel="0" collapsed="false">
      <c r="D17340" s="240" t="n">
        <v>17340</v>
      </c>
    </row>
    <row r="17341" customFormat="false" ht="15.75" hidden="false" customHeight="false" outlineLevel="0" collapsed="false">
      <c r="D17341" s="240" t="n">
        <v>17341</v>
      </c>
    </row>
    <row r="17342" customFormat="false" ht="15.75" hidden="false" customHeight="false" outlineLevel="0" collapsed="false">
      <c r="D17342" s="240" t="n">
        <v>17342</v>
      </c>
    </row>
    <row r="17343" customFormat="false" ht="15.75" hidden="false" customHeight="false" outlineLevel="0" collapsed="false">
      <c r="D17343" s="240" t="n">
        <v>17343</v>
      </c>
    </row>
    <row r="17344" customFormat="false" ht="15.75" hidden="false" customHeight="false" outlineLevel="0" collapsed="false">
      <c r="D17344" s="240" t="n">
        <v>17344</v>
      </c>
    </row>
    <row r="17345" customFormat="false" ht="15.75" hidden="false" customHeight="false" outlineLevel="0" collapsed="false">
      <c r="D17345" s="240" t="n">
        <v>17345</v>
      </c>
    </row>
    <row r="17346" customFormat="false" ht="15.75" hidden="false" customHeight="false" outlineLevel="0" collapsed="false">
      <c r="D17346" s="240" t="n">
        <v>17346</v>
      </c>
    </row>
    <row r="17347" customFormat="false" ht="15.75" hidden="false" customHeight="false" outlineLevel="0" collapsed="false">
      <c r="D17347" s="240" t="n">
        <v>17347</v>
      </c>
    </row>
    <row r="17348" customFormat="false" ht="15.75" hidden="false" customHeight="false" outlineLevel="0" collapsed="false">
      <c r="D17348" s="240" t="n">
        <v>17348</v>
      </c>
    </row>
    <row r="17349" customFormat="false" ht="15.75" hidden="false" customHeight="false" outlineLevel="0" collapsed="false">
      <c r="D17349" s="240" t="n">
        <v>17349</v>
      </c>
    </row>
    <row r="17350" customFormat="false" ht="15.75" hidden="false" customHeight="false" outlineLevel="0" collapsed="false">
      <c r="D17350" s="240" t="n">
        <v>17350</v>
      </c>
    </row>
    <row r="17351" customFormat="false" ht="15.75" hidden="false" customHeight="false" outlineLevel="0" collapsed="false">
      <c r="D17351" s="240" t="n">
        <v>17351</v>
      </c>
    </row>
    <row r="17352" customFormat="false" ht="15.75" hidden="false" customHeight="false" outlineLevel="0" collapsed="false">
      <c r="D17352" s="240" t="n">
        <v>17352</v>
      </c>
    </row>
    <row r="17353" customFormat="false" ht="15.75" hidden="false" customHeight="false" outlineLevel="0" collapsed="false">
      <c r="D17353" s="240" t="n">
        <v>17353</v>
      </c>
    </row>
    <row r="17354" customFormat="false" ht="15.75" hidden="false" customHeight="false" outlineLevel="0" collapsed="false">
      <c r="D17354" s="240" t="n">
        <v>17354</v>
      </c>
    </row>
    <row r="17355" customFormat="false" ht="15.75" hidden="false" customHeight="false" outlineLevel="0" collapsed="false">
      <c r="D17355" s="240" t="n">
        <v>17355</v>
      </c>
    </row>
    <row r="17356" customFormat="false" ht="15.75" hidden="false" customHeight="false" outlineLevel="0" collapsed="false">
      <c r="D17356" s="240" t="n">
        <v>17356</v>
      </c>
    </row>
    <row r="17357" customFormat="false" ht="15.75" hidden="false" customHeight="false" outlineLevel="0" collapsed="false">
      <c r="D17357" s="240" t="n">
        <v>17357</v>
      </c>
    </row>
    <row r="17358" customFormat="false" ht="15.75" hidden="false" customHeight="false" outlineLevel="0" collapsed="false">
      <c r="D17358" s="240" t="n">
        <v>17358</v>
      </c>
    </row>
    <row r="17359" customFormat="false" ht="15.75" hidden="false" customHeight="false" outlineLevel="0" collapsed="false">
      <c r="D17359" s="240" t="n">
        <v>17359</v>
      </c>
    </row>
    <row r="17360" customFormat="false" ht="15.75" hidden="false" customHeight="false" outlineLevel="0" collapsed="false">
      <c r="D17360" s="240" t="n">
        <v>17360</v>
      </c>
    </row>
    <row r="17361" customFormat="false" ht="15.75" hidden="false" customHeight="false" outlineLevel="0" collapsed="false">
      <c r="D17361" s="240" t="n">
        <v>17361</v>
      </c>
    </row>
    <row r="17362" customFormat="false" ht="15.75" hidden="false" customHeight="false" outlineLevel="0" collapsed="false">
      <c r="D17362" s="240" t="n">
        <v>17362</v>
      </c>
    </row>
    <row r="17363" customFormat="false" ht="15.75" hidden="false" customHeight="false" outlineLevel="0" collapsed="false">
      <c r="D17363" s="240" t="n">
        <v>17363</v>
      </c>
    </row>
    <row r="17364" customFormat="false" ht="15.75" hidden="false" customHeight="false" outlineLevel="0" collapsed="false">
      <c r="D17364" s="240" t="n">
        <v>17364</v>
      </c>
    </row>
    <row r="17365" customFormat="false" ht="15.75" hidden="false" customHeight="false" outlineLevel="0" collapsed="false">
      <c r="D17365" s="240" t="n">
        <v>17365</v>
      </c>
    </row>
    <row r="17366" customFormat="false" ht="15.75" hidden="false" customHeight="false" outlineLevel="0" collapsed="false">
      <c r="D17366" s="240" t="n">
        <v>17366</v>
      </c>
    </row>
    <row r="17367" customFormat="false" ht="15.75" hidden="false" customHeight="false" outlineLevel="0" collapsed="false">
      <c r="D17367" s="240" t="n">
        <v>17367</v>
      </c>
    </row>
    <row r="17368" customFormat="false" ht="15.75" hidden="false" customHeight="false" outlineLevel="0" collapsed="false">
      <c r="D17368" s="240" t="n">
        <v>17368</v>
      </c>
    </row>
    <row r="17369" customFormat="false" ht="15.75" hidden="false" customHeight="false" outlineLevel="0" collapsed="false">
      <c r="D17369" s="240" t="n">
        <v>17369</v>
      </c>
    </row>
    <row r="17370" customFormat="false" ht="15.75" hidden="false" customHeight="false" outlineLevel="0" collapsed="false">
      <c r="D17370" s="240" t="n">
        <v>17370</v>
      </c>
    </row>
    <row r="17371" customFormat="false" ht="15.75" hidden="false" customHeight="false" outlineLevel="0" collapsed="false">
      <c r="D17371" s="240" t="n">
        <v>17371</v>
      </c>
    </row>
    <row r="17372" customFormat="false" ht="15.75" hidden="false" customHeight="false" outlineLevel="0" collapsed="false">
      <c r="D17372" s="240" t="n">
        <v>17372</v>
      </c>
    </row>
    <row r="17373" customFormat="false" ht="15.75" hidden="false" customHeight="false" outlineLevel="0" collapsed="false">
      <c r="D17373" s="240" t="n">
        <v>17373</v>
      </c>
    </row>
    <row r="17374" customFormat="false" ht="15.75" hidden="false" customHeight="false" outlineLevel="0" collapsed="false">
      <c r="D17374" s="240" t="n">
        <v>17374</v>
      </c>
    </row>
    <row r="17375" customFormat="false" ht="15.75" hidden="false" customHeight="false" outlineLevel="0" collapsed="false">
      <c r="D17375" s="240" t="n">
        <v>17375</v>
      </c>
    </row>
    <row r="17376" customFormat="false" ht="15.75" hidden="false" customHeight="false" outlineLevel="0" collapsed="false">
      <c r="D17376" s="240" t="n">
        <v>17376</v>
      </c>
    </row>
    <row r="17377" customFormat="false" ht="15.75" hidden="false" customHeight="false" outlineLevel="0" collapsed="false">
      <c r="D17377" s="240" t="n">
        <v>17377</v>
      </c>
    </row>
    <row r="17378" customFormat="false" ht="15.75" hidden="false" customHeight="false" outlineLevel="0" collapsed="false">
      <c r="D17378" s="240" t="n">
        <v>17378</v>
      </c>
    </row>
    <row r="17379" customFormat="false" ht="15.75" hidden="false" customHeight="false" outlineLevel="0" collapsed="false">
      <c r="D17379" s="240" t="n">
        <v>17379</v>
      </c>
    </row>
    <row r="17380" customFormat="false" ht="15.75" hidden="false" customHeight="false" outlineLevel="0" collapsed="false">
      <c r="D17380" s="240" t="n">
        <v>17380</v>
      </c>
    </row>
    <row r="17381" customFormat="false" ht="15.75" hidden="false" customHeight="false" outlineLevel="0" collapsed="false">
      <c r="D17381" s="240" t="n">
        <v>17381</v>
      </c>
    </row>
    <row r="17382" customFormat="false" ht="15.75" hidden="false" customHeight="false" outlineLevel="0" collapsed="false">
      <c r="D17382" s="240" t="n">
        <v>17382</v>
      </c>
    </row>
    <row r="17383" customFormat="false" ht="15.75" hidden="false" customHeight="false" outlineLevel="0" collapsed="false">
      <c r="D17383" s="240" t="n">
        <v>17383</v>
      </c>
    </row>
    <row r="17384" customFormat="false" ht="15.75" hidden="false" customHeight="false" outlineLevel="0" collapsed="false">
      <c r="D17384" s="240" t="n">
        <v>17384</v>
      </c>
    </row>
    <row r="17385" customFormat="false" ht="15.75" hidden="false" customHeight="false" outlineLevel="0" collapsed="false">
      <c r="D17385" s="240" t="n">
        <v>17385</v>
      </c>
    </row>
    <row r="17386" customFormat="false" ht="15.75" hidden="false" customHeight="false" outlineLevel="0" collapsed="false">
      <c r="D17386" s="240" t="n">
        <v>17386</v>
      </c>
    </row>
    <row r="17387" customFormat="false" ht="15.75" hidden="false" customHeight="false" outlineLevel="0" collapsed="false">
      <c r="D17387" s="240" t="n">
        <v>17387</v>
      </c>
    </row>
    <row r="17388" customFormat="false" ht="15.75" hidden="false" customHeight="false" outlineLevel="0" collapsed="false">
      <c r="D17388" s="240" t="n">
        <v>17388</v>
      </c>
    </row>
    <row r="17389" customFormat="false" ht="15.75" hidden="false" customHeight="false" outlineLevel="0" collapsed="false">
      <c r="D17389" s="240" t="n">
        <v>17389</v>
      </c>
    </row>
    <row r="17390" customFormat="false" ht="15.75" hidden="false" customHeight="false" outlineLevel="0" collapsed="false">
      <c r="D17390" s="240" t="n">
        <v>17390</v>
      </c>
    </row>
    <row r="17391" customFormat="false" ht="15.75" hidden="false" customHeight="false" outlineLevel="0" collapsed="false">
      <c r="D17391" s="240" t="n">
        <v>17391</v>
      </c>
    </row>
    <row r="17392" customFormat="false" ht="15.75" hidden="false" customHeight="false" outlineLevel="0" collapsed="false">
      <c r="D17392" s="240" t="n">
        <v>17392</v>
      </c>
    </row>
    <row r="17393" customFormat="false" ht="15.75" hidden="false" customHeight="false" outlineLevel="0" collapsed="false">
      <c r="D17393" s="240" t="n">
        <v>17393</v>
      </c>
    </row>
    <row r="17394" customFormat="false" ht="15.75" hidden="false" customHeight="false" outlineLevel="0" collapsed="false">
      <c r="D17394" s="240" t="n">
        <v>17394</v>
      </c>
    </row>
    <row r="17395" customFormat="false" ht="15.75" hidden="false" customHeight="false" outlineLevel="0" collapsed="false">
      <c r="D17395" s="240" t="n">
        <v>17395</v>
      </c>
    </row>
    <row r="17396" customFormat="false" ht="15.75" hidden="false" customHeight="false" outlineLevel="0" collapsed="false">
      <c r="D17396" s="240" t="n">
        <v>17396</v>
      </c>
    </row>
    <row r="17397" customFormat="false" ht="15.75" hidden="false" customHeight="false" outlineLevel="0" collapsed="false">
      <c r="D17397" s="240" t="n">
        <v>17397</v>
      </c>
    </row>
    <row r="17398" customFormat="false" ht="15.75" hidden="false" customHeight="false" outlineLevel="0" collapsed="false">
      <c r="D17398" s="240" t="n">
        <v>17398</v>
      </c>
    </row>
    <row r="17399" customFormat="false" ht="15.75" hidden="false" customHeight="false" outlineLevel="0" collapsed="false">
      <c r="D17399" s="240" t="n">
        <v>17399</v>
      </c>
    </row>
    <row r="17400" customFormat="false" ht="15.75" hidden="false" customHeight="false" outlineLevel="0" collapsed="false">
      <c r="D17400" s="240" t="n">
        <v>17400</v>
      </c>
    </row>
    <row r="17401" customFormat="false" ht="15.75" hidden="false" customHeight="false" outlineLevel="0" collapsed="false">
      <c r="D17401" s="240" t="n">
        <v>17401</v>
      </c>
    </row>
    <row r="17402" customFormat="false" ht="15.75" hidden="false" customHeight="false" outlineLevel="0" collapsed="false">
      <c r="D17402" s="240" t="n">
        <v>17402</v>
      </c>
    </row>
    <row r="17403" customFormat="false" ht="15.75" hidden="false" customHeight="false" outlineLevel="0" collapsed="false">
      <c r="D17403" s="240" t="n">
        <v>17403</v>
      </c>
    </row>
    <row r="17404" customFormat="false" ht="15.75" hidden="false" customHeight="false" outlineLevel="0" collapsed="false">
      <c r="D17404" s="240" t="n">
        <v>17404</v>
      </c>
    </row>
    <row r="17405" customFormat="false" ht="15.75" hidden="false" customHeight="false" outlineLevel="0" collapsed="false">
      <c r="D17405" s="240" t="n">
        <v>17405</v>
      </c>
    </row>
    <row r="17406" customFormat="false" ht="15.75" hidden="false" customHeight="false" outlineLevel="0" collapsed="false">
      <c r="D17406" s="240" t="n">
        <v>17406</v>
      </c>
    </row>
    <row r="17407" customFormat="false" ht="15.75" hidden="false" customHeight="false" outlineLevel="0" collapsed="false">
      <c r="D17407" s="240" t="n">
        <v>17407</v>
      </c>
    </row>
    <row r="17408" customFormat="false" ht="15.75" hidden="false" customHeight="false" outlineLevel="0" collapsed="false">
      <c r="D17408" s="240" t="n">
        <v>17408</v>
      </c>
    </row>
    <row r="17409" customFormat="false" ht="15.75" hidden="false" customHeight="false" outlineLevel="0" collapsed="false">
      <c r="D17409" s="240" t="n">
        <v>17409</v>
      </c>
    </row>
    <row r="17410" customFormat="false" ht="15.75" hidden="false" customHeight="false" outlineLevel="0" collapsed="false">
      <c r="D17410" s="240" t="n">
        <v>17410</v>
      </c>
    </row>
    <row r="17411" customFormat="false" ht="15.75" hidden="false" customHeight="false" outlineLevel="0" collapsed="false">
      <c r="D17411" s="240" t="n">
        <v>17411</v>
      </c>
    </row>
    <row r="17412" customFormat="false" ht="15.75" hidden="false" customHeight="false" outlineLevel="0" collapsed="false">
      <c r="D17412" s="240" t="n">
        <v>17412</v>
      </c>
    </row>
    <row r="17413" customFormat="false" ht="15.75" hidden="false" customHeight="false" outlineLevel="0" collapsed="false">
      <c r="D17413" s="240" t="n">
        <v>17413</v>
      </c>
    </row>
    <row r="17414" customFormat="false" ht="15.75" hidden="false" customHeight="false" outlineLevel="0" collapsed="false">
      <c r="D17414" s="240" t="n">
        <v>17414</v>
      </c>
    </row>
    <row r="17415" customFormat="false" ht="15.75" hidden="false" customHeight="false" outlineLevel="0" collapsed="false">
      <c r="D17415" s="240" t="n">
        <v>17415</v>
      </c>
    </row>
    <row r="17416" customFormat="false" ht="15.75" hidden="false" customHeight="false" outlineLevel="0" collapsed="false">
      <c r="D17416" s="240" t="n">
        <v>17416</v>
      </c>
    </row>
    <row r="17417" customFormat="false" ht="15.75" hidden="false" customHeight="false" outlineLevel="0" collapsed="false">
      <c r="D17417" s="240" t="n">
        <v>17417</v>
      </c>
    </row>
    <row r="17418" customFormat="false" ht="15.75" hidden="false" customHeight="false" outlineLevel="0" collapsed="false">
      <c r="D17418" s="240" t="n">
        <v>17418</v>
      </c>
    </row>
    <row r="17419" customFormat="false" ht="15.75" hidden="false" customHeight="false" outlineLevel="0" collapsed="false">
      <c r="D17419" s="240" t="n">
        <v>17419</v>
      </c>
    </row>
    <row r="17420" customFormat="false" ht="15.75" hidden="false" customHeight="false" outlineLevel="0" collapsed="false">
      <c r="D17420" s="240" t="n">
        <v>17420</v>
      </c>
    </row>
    <row r="17421" customFormat="false" ht="15.75" hidden="false" customHeight="false" outlineLevel="0" collapsed="false">
      <c r="D17421" s="240" t="n">
        <v>17421</v>
      </c>
    </row>
    <row r="17422" customFormat="false" ht="15.75" hidden="false" customHeight="false" outlineLevel="0" collapsed="false">
      <c r="D17422" s="240" t="n">
        <v>17422</v>
      </c>
    </row>
    <row r="17423" customFormat="false" ht="15.75" hidden="false" customHeight="false" outlineLevel="0" collapsed="false">
      <c r="D17423" s="240" t="n">
        <v>17423</v>
      </c>
    </row>
    <row r="17424" customFormat="false" ht="15.75" hidden="false" customHeight="false" outlineLevel="0" collapsed="false">
      <c r="D17424" s="240" t="n">
        <v>17424</v>
      </c>
    </row>
    <row r="17425" customFormat="false" ht="15.75" hidden="false" customHeight="false" outlineLevel="0" collapsed="false">
      <c r="D17425" s="240" t="n">
        <v>17425</v>
      </c>
    </row>
    <row r="17426" customFormat="false" ht="15.75" hidden="false" customHeight="false" outlineLevel="0" collapsed="false">
      <c r="D17426" s="240" t="n">
        <v>17426</v>
      </c>
    </row>
    <row r="17427" customFormat="false" ht="15.75" hidden="false" customHeight="false" outlineLevel="0" collapsed="false">
      <c r="D17427" s="240" t="n">
        <v>17427</v>
      </c>
    </row>
    <row r="17428" customFormat="false" ht="15.75" hidden="false" customHeight="false" outlineLevel="0" collapsed="false">
      <c r="D17428" s="240" t="n">
        <v>17428</v>
      </c>
    </row>
    <row r="17429" customFormat="false" ht="15.75" hidden="false" customHeight="false" outlineLevel="0" collapsed="false">
      <c r="D17429" s="240" t="n">
        <v>17429</v>
      </c>
    </row>
    <row r="17430" customFormat="false" ht="15.75" hidden="false" customHeight="false" outlineLevel="0" collapsed="false">
      <c r="D17430" s="240" t="n">
        <v>17430</v>
      </c>
    </row>
    <row r="17431" customFormat="false" ht="15.75" hidden="false" customHeight="false" outlineLevel="0" collapsed="false">
      <c r="D17431" s="240" t="n">
        <v>17431</v>
      </c>
    </row>
    <row r="17432" customFormat="false" ht="15.75" hidden="false" customHeight="false" outlineLevel="0" collapsed="false">
      <c r="D17432" s="240" t="n">
        <v>17432</v>
      </c>
    </row>
    <row r="17433" customFormat="false" ht="15.75" hidden="false" customHeight="false" outlineLevel="0" collapsed="false">
      <c r="D17433" s="240" t="n">
        <v>17433</v>
      </c>
    </row>
    <row r="17434" customFormat="false" ht="15.75" hidden="false" customHeight="false" outlineLevel="0" collapsed="false">
      <c r="D17434" s="240" t="n">
        <v>17434</v>
      </c>
    </row>
    <row r="17435" customFormat="false" ht="15.75" hidden="false" customHeight="false" outlineLevel="0" collapsed="false">
      <c r="D17435" s="240" t="n">
        <v>17435</v>
      </c>
    </row>
    <row r="17436" customFormat="false" ht="15.75" hidden="false" customHeight="false" outlineLevel="0" collapsed="false">
      <c r="D17436" s="240" t="n">
        <v>17436</v>
      </c>
    </row>
    <row r="17437" customFormat="false" ht="15.75" hidden="false" customHeight="false" outlineLevel="0" collapsed="false">
      <c r="D17437" s="240" t="n">
        <v>17437</v>
      </c>
    </row>
    <row r="17438" customFormat="false" ht="15.75" hidden="false" customHeight="false" outlineLevel="0" collapsed="false">
      <c r="D17438" s="240" t="n">
        <v>17438</v>
      </c>
    </row>
    <row r="17439" customFormat="false" ht="15.75" hidden="false" customHeight="false" outlineLevel="0" collapsed="false">
      <c r="D17439" s="240" t="n">
        <v>17439</v>
      </c>
    </row>
    <row r="17440" customFormat="false" ht="15.75" hidden="false" customHeight="false" outlineLevel="0" collapsed="false">
      <c r="D17440" s="240" t="n">
        <v>17440</v>
      </c>
    </row>
    <row r="17441" customFormat="false" ht="15.75" hidden="false" customHeight="false" outlineLevel="0" collapsed="false">
      <c r="D17441" s="240" t="n">
        <v>17441</v>
      </c>
    </row>
    <row r="17442" customFormat="false" ht="15.75" hidden="false" customHeight="false" outlineLevel="0" collapsed="false">
      <c r="D17442" s="240" t="n">
        <v>17442</v>
      </c>
    </row>
    <row r="17443" customFormat="false" ht="15.75" hidden="false" customHeight="false" outlineLevel="0" collapsed="false">
      <c r="D17443" s="240" t="n">
        <v>17443</v>
      </c>
    </row>
    <row r="17444" customFormat="false" ht="15.75" hidden="false" customHeight="false" outlineLevel="0" collapsed="false">
      <c r="D17444" s="240" t="n">
        <v>17444</v>
      </c>
    </row>
    <row r="17445" customFormat="false" ht="15.75" hidden="false" customHeight="false" outlineLevel="0" collapsed="false">
      <c r="D17445" s="240" t="n">
        <v>17445</v>
      </c>
    </row>
    <row r="17446" customFormat="false" ht="15.75" hidden="false" customHeight="false" outlineLevel="0" collapsed="false">
      <c r="D17446" s="240" t="n">
        <v>17446</v>
      </c>
    </row>
    <row r="17447" customFormat="false" ht="15.75" hidden="false" customHeight="false" outlineLevel="0" collapsed="false">
      <c r="D17447" s="240" t="n">
        <v>17447</v>
      </c>
    </row>
    <row r="17448" customFormat="false" ht="15.75" hidden="false" customHeight="false" outlineLevel="0" collapsed="false">
      <c r="D17448" s="240" t="n">
        <v>17448</v>
      </c>
    </row>
    <row r="17449" customFormat="false" ht="15.75" hidden="false" customHeight="false" outlineLevel="0" collapsed="false">
      <c r="D17449" s="240" t="n">
        <v>17449</v>
      </c>
    </row>
    <row r="17450" customFormat="false" ht="15.75" hidden="false" customHeight="false" outlineLevel="0" collapsed="false">
      <c r="D17450" s="240" t="n">
        <v>17450</v>
      </c>
    </row>
    <row r="17451" customFormat="false" ht="15.75" hidden="false" customHeight="false" outlineLevel="0" collapsed="false">
      <c r="D17451" s="240" t="n">
        <v>17451</v>
      </c>
    </row>
    <row r="17452" customFormat="false" ht="15.75" hidden="false" customHeight="false" outlineLevel="0" collapsed="false">
      <c r="D17452" s="240" t="n">
        <v>17452</v>
      </c>
    </row>
    <row r="17453" customFormat="false" ht="15.75" hidden="false" customHeight="false" outlineLevel="0" collapsed="false">
      <c r="D17453" s="240" t="n">
        <v>17453</v>
      </c>
    </row>
    <row r="17454" customFormat="false" ht="15.75" hidden="false" customHeight="false" outlineLevel="0" collapsed="false">
      <c r="D17454" s="240" t="n">
        <v>17454</v>
      </c>
    </row>
    <row r="17455" customFormat="false" ht="15.75" hidden="false" customHeight="false" outlineLevel="0" collapsed="false">
      <c r="D17455" s="240" t="n">
        <v>17455</v>
      </c>
    </row>
    <row r="17456" customFormat="false" ht="15.75" hidden="false" customHeight="false" outlineLevel="0" collapsed="false">
      <c r="D17456" s="240" t="n">
        <v>17456</v>
      </c>
    </row>
    <row r="17457" customFormat="false" ht="15.75" hidden="false" customHeight="false" outlineLevel="0" collapsed="false">
      <c r="D17457" s="240" t="n">
        <v>17457</v>
      </c>
    </row>
    <row r="17458" customFormat="false" ht="15.75" hidden="false" customHeight="false" outlineLevel="0" collapsed="false">
      <c r="D17458" s="240" t="n">
        <v>17458</v>
      </c>
    </row>
    <row r="17459" customFormat="false" ht="15.75" hidden="false" customHeight="false" outlineLevel="0" collapsed="false">
      <c r="D17459" s="240" t="n">
        <v>17459</v>
      </c>
    </row>
    <row r="17460" customFormat="false" ht="15.75" hidden="false" customHeight="false" outlineLevel="0" collapsed="false">
      <c r="D17460" s="240" t="n">
        <v>17460</v>
      </c>
    </row>
    <row r="17461" customFormat="false" ht="15.75" hidden="false" customHeight="false" outlineLevel="0" collapsed="false">
      <c r="D17461" s="240" t="n">
        <v>17461</v>
      </c>
    </row>
    <row r="17462" customFormat="false" ht="15.75" hidden="false" customHeight="false" outlineLevel="0" collapsed="false">
      <c r="D17462" s="240" t="n">
        <v>17462</v>
      </c>
    </row>
    <row r="17463" customFormat="false" ht="15.75" hidden="false" customHeight="false" outlineLevel="0" collapsed="false">
      <c r="D17463" s="240" t="n">
        <v>17463</v>
      </c>
    </row>
    <row r="17464" customFormat="false" ht="15.75" hidden="false" customHeight="false" outlineLevel="0" collapsed="false">
      <c r="D17464" s="240" t="n">
        <v>17464</v>
      </c>
    </row>
    <row r="17465" customFormat="false" ht="15.75" hidden="false" customHeight="false" outlineLevel="0" collapsed="false">
      <c r="D17465" s="240" t="n">
        <v>17465</v>
      </c>
    </row>
    <row r="17466" customFormat="false" ht="15.75" hidden="false" customHeight="false" outlineLevel="0" collapsed="false">
      <c r="D17466" s="240" t="n">
        <v>17466</v>
      </c>
    </row>
    <row r="17467" customFormat="false" ht="15.75" hidden="false" customHeight="false" outlineLevel="0" collapsed="false">
      <c r="D17467" s="240" t="n">
        <v>17467</v>
      </c>
    </row>
    <row r="17468" customFormat="false" ht="15.75" hidden="false" customHeight="false" outlineLevel="0" collapsed="false">
      <c r="D17468" s="240" t="n">
        <v>17468</v>
      </c>
    </row>
    <row r="17469" customFormat="false" ht="15.75" hidden="false" customHeight="false" outlineLevel="0" collapsed="false">
      <c r="D17469" s="240" t="n">
        <v>17469</v>
      </c>
    </row>
    <row r="17470" customFormat="false" ht="15.75" hidden="false" customHeight="false" outlineLevel="0" collapsed="false">
      <c r="D17470" s="240" t="n">
        <v>17470</v>
      </c>
    </row>
    <row r="17471" customFormat="false" ht="15.75" hidden="false" customHeight="false" outlineLevel="0" collapsed="false">
      <c r="D17471" s="240" t="n">
        <v>17471</v>
      </c>
    </row>
    <row r="17472" customFormat="false" ht="15.75" hidden="false" customHeight="false" outlineLevel="0" collapsed="false">
      <c r="D17472" s="240" t="n">
        <v>17472</v>
      </c>
    </row>
    <row r="17473" customFormat="false" ht="15.75" hidden="false" customHeight="false" outlineLevel="0" collapsed="false">
      <c r="D17473" s="240" t="n">
        <v>17473</v>
      </c>
    </row>
    <row r="17474" customFormat="false" ht="15.75" hidden="false" customHeight="false" outlineLevel="0" collapsed="false">
      <c r="D17474" s="240" t="n">
        <v>17474</v>
      </c>
    </row>
    <row r="17475" customFormat="false" ht="15.75" hidden="false" customHeight="false" outlineLevel="0" collapsed="false">
      <c r="D17475" s="240" t="n">
        <v>17475</v>
      </c>
    </row>
    <row r="17476" customFormat="false" ht="15.75" hidden="false" customHeight="false" outlineLevel="0" collapsed="false">
      <c r="D17476" s="240" t="n">
        <v>17476</v>
      </c>
    </row>
    <row r="17477" customFormat="false" ht="15.75" hidden="false" customHeight="false" outlineLevel="0" collapsed="false">
      <c r="D17477" s="240" t="n">
        <v>17477</v>
      </c>
    </row>
    <row r="17478" customFormat="false" ht="15.75" hidden="false" customHeight="false" outlineLevel="0" collapsed="false">
      <c r="D17478" s="240" t="n">
        <v>17478</v>
      </c>
    </row>
    <row r="17479" customFormat="false" ht="15.75" hidden="false" customHeight="false" outlineLevel="0" collapsed="false">
      <c r="D17479" s="240" t="n">
        <v>17479</v>
      </c>
    </row>
    <row r="17480" customFormat="false" ht="15.75" hidden="false" customHeight="false" outlineLevel="0" collapsed="false">
      <c r="D17480" s="240" t="n">
        <v>17480</v>
      </c>
    </row>
    <row r="17481" customFormat="false" ht="15.75" hidden="false" customHeight="false" outlineLevel="0" collapsed="false">
      <c r="D17481" s="240" t="n">
        <v>17481</v>
      </c>
    </row>
    <row r="17482" customFormat="false" ht="15.75" hidden="false" customHeight="false" outlineLevel="0" collapsed="false">
      <c r="D17482" s="240" t="n">
        <v>17482</v>
      </c>
    </row>
    <row r="17483" customFormat="false" ht="15.75" hidden="false" customHeight="false" outlineLevel="0" collapsed="false">
      <c r="D17483" s="240" t="n">
        <v>17483</v>
      </c>
    </row>
    <row r="17484" customFormat="false" ht="15.75" hidden="false" customHeight="false" outlineLevel="0" collapsed="false">
      <c r="D17484" s="240" t="n">
        <v>17484</v>
      </c>
    </row>
    <row r="17485" customFormat="false" ht="15.75" hidden="false" customHeight="false" outlineLevel="0" collapsed="false">
      <c r="D17485" s="240" t="n">
        <v>17485</v>
      </c>
    </row>
    <row r="17486" customFormat="false" ht="15.75" hidden="false" customHeight="false" outlineLevel="0" collapsed="false">
      <c r="D17486" s="240" t="n">
        <v>17486</v>
      </c>
    </row>
    <row r="17487" customFormat="false" ht="15.75" hidden="false" customHeight="false" outlineLevel="0" collapsed="false">
      <c r="D17487" s="240" t="n">
        <v>17487</v>
      </c>
    </row>
    <row r="17488" customFormat="false" ht="15.75" hidden="false" customHeight="false" outlineLevel="0" collapsed="false">
      <c r="D17488" s="240" t="n">
        <v>17488</v>
      </c>
    </row>
    <row r="17489" customFormat="false" ht="15.75" hidden="false" customHeight="false" outlineLevel="0" collapsed="false">
      <c r="D17489" s="240" t="n">
        <v>17489</v>
      </c>
    </row>
    <row r="17490" customFormat="false" ht="15.75" hidden="false" customHeight="false" outlineLevel="0" collapsed="false">
      <c r="D17490" s="240" t="n">
        <v>17490</v>
      </c>
    </row>
    <row r="17491" customFormat="false" ht="15.75" hidden="false" customHeight="false" outlineLevel="0" collapsed="false">
      <c r="D17491" s="240" t="n">
        <v>17491</v>
      </c>
    </row>
    <row r="17492" customFormat="false" ht="15.75" hidden="false" customHeight="false" outlineLevel="0" collapsed="false">
      <c r="D17492" s="240" t="n">
        <v>17492</v>
      </c>
    </row>
    <row r="17493" customFormat="false" ht="15.75" hidden="false" customHeight="false" outlineLevel="0" collapsed="false">
      <c r="D17493" s="240" t="n">
        <v>17493</v>
      </c>
    </row>
    <row r="17494" customFormat="false" ht="15.75" hidden="false" customHeight="false" outlineLevel="0" collapsed="false">
      <c r="D17494" s="240" t="n">
        <v>17494</v>
      </c>
    </row>
    <row r="17495" customFormat="false" ht="15.75" hidden="false" customHeight="false" outlineLevel="0" collapsed="false">
      <c r="D17495" s="240" t="n">
        <v>17495</v>
      </c>
    </row>
    <row r="17496" customFormat="false" ht="15.75" hidden="false" customHeight="false" outlineLevel="0" collapsed="false">
      <c r="D17496" s="240" t="n">
        <v>17496</v>
      </c>
    </row>
    <row r="17497" customFormat="false" ht="15.75" hidden="false" customHeight="false" outlineLevel="0" collapsed="false">
      <c r="D17497" s="240" t="n">
        <v>17497</v>
      </c>
    </row>
    <row r="17498" customFormat="false" ht="15.75" hidden="false" customHeight="false" outlineLevel="0" collapsed="false">
      <c r="D17498" s="240" t="n">
        <v>17498</v>
      </c>
    </row>
    <row r="17499" customFormat="false" ht="15.75" hidden="false" customHeight="false" outlineLevel="0" collapsed="false">
      <c r="D17499" s="240" t="n">
        <v>17499</v>
      </c>
    </row>
    <row r="17500" customFormat="false" ht="15.75" hidden="false" customHeight="false" outlineLevel="0" collapsed="false">
      <c r="D17500" s="240" t="n">
        <v>17500</v>
      </c>
    </row>
    <row r="17501" customFormat="false" ht="15.75" hidden="false" customHeight="false" outlineLevel="0" collapsed="false">
      <c r="D17501" s="240" t="n">
        <v>17501</v>
      </c>
    </row>
    <row r="17502" customFormat="false" ht="15.75" hidden="false" customHeight="false" outlineLevel="0" collapsed="false">
      <c r="D17502" s="240" t="n">
        <v>17502</v>
      </c>
    </row>
    <row r="17503" customFormat="false" ht="15.75" hidden="false" customHeight="false" outlineLevel="0" collapsed="false">
      <c r="D17503" s="240" t="n">
        <v>17503</v>
      </c>
    </row>
    <row r="17504" customFormat="false" ht="15.75" hidden="false" customHeight="false" outlineLevel="0" collapsed="false">
      <c r="D17504" s="240" t="n">
        <v>17504</v>
      </c>
    </row>
    <row r="17505" customFormat="false" ht="15.75" hidden="false" customHeight="false" outlineLevel="0" collapsed="false">
      <c r="D17505" s="240" t="n">
        <v>17505</v>
      </c>
    </row>
    <row r="17506" customFormat="false" ht="15.75" hidden="false" customHeight="false" outlineLevel="0" collapsed="false">
      <c r="D17506" s="240" t="n">
        <v>17506</v>
      </c>
    </row>
    <row r="17507" customFormat="false" ht="15.75" hidden="false" customHeight="false" outlineLevel="0" collapsed="false">
      <c r="D17507" s="240" t="n">
        <v>17507</v>
      </c>
    </row>
    <row r="17508" customFormat="false" ht="15.75" hidden="false" customHeight="false" outlineLevel="0" collapsed="false">
      <c r="D17508" s="240" t="n">
        <v>17508</v>
      </c>
    </row>
    <row r="17509" customFormat="false" ht="15.75" hidden="false" customHeight="false" outlineLevel="0" collapsed="false">
      <c r="D17509" s="240" t="n">
        <v>17509</v>
      </c>
    </row>
    <row r="17510" customFormat="false" ht="15.75" hidden="false" customHeight="false" outlineLevel="0" collapsed="false">
      <c r="D17510" s="240" t="n">
        <v>17510</v>
      </c>
    </row>
    <row r="17511" customFormat="false" ht="15.75" hidden="false" customHeight="false" outlineLevel="0" collapsed="false">
      <c r="D17511" s="240" t="n">
        <v>17511</v>
      </c>
    </row>
    <row r="17512" customFormat="false" ht="15.75" hidden="false" customHeight="false" outlineLevel="0" collapsed="false">
      <c r="D17512" s="240" t="n">
        <v>17512</v>
      </c>
    </row>
    <row r="17513" customFormat="false" ht="15.75" hidden="false" customHeight="false" outlineLevel="0" collapsed="false">
      <c r="D17513" s="240" t="n">
        <v>17513</v>
      </c>
    </row>
    <row r="17514" customFormat="false" ht="15.75" hidden="false" customHeight="false" outlineLevel="0" collapsed="false">
      <c r="D17514" s="240" t="n">
        <v>17514</v>
      </c>
    </row>
    <row r="17515" customFormat="false" ht="15.75" hidden="false" customHeight="false" outlineLevel="0" collapsed="false">
      <c r="D17515" s="240" t="n">
        <v>17515</v>
      </c>
    </row>
    <row r="17516" customFormat="false" ht="15.75" hidden="false" customHeight="false" outlineLevel="0" collapsed="false">
      <c r="D17516" s="240" t="n">
        <v>17516</v>
      </c>
    </row>
    <row r="17517" customFormat="false" ht="15.75" hidden="false" customHeight="false" outlineLevel="0" collapsed="false">
      <c r="D17517" s="240" t="n">
        <v>17517</v>
      </c>
    </row>
    <row r="17518" customFormat="false" ht="15.75" hidden="false" customHeight="false" outlineLevel="0" collapsed="false">
      <c r="D17518" s="240" t="n">
        <v>17518</v>
      </c>
    </row>
    <row r="17519" customFormat="false" ht="15.75" hidden="false" customHeight="false" outlineLevel="0" collapsed="false">
      <c r="D17519" s="240" t="n">
        <v>17519</v>
      </c>
    </row>
    <row r="17520" customFormat="false" ht="15.75" hidden="false" customHeight="false" outlineLevel="0" collapsed="false">
      <c r="D17520" s="240" t="n">
        <v>17520</v>
      </c>
    </row>
    <row r="17521" customFormat="false" ht="15.75" hidden="false" customHeight="false" outlineLevel="0" collapsed="false">
      <c r="D17521" s="240" t="n">
        <v>17521</v>
      </c>
    </row>
    <row r="17522" customFormat="false" ht="15.75" hidden="false" customHeight="false" outlineLevel="0" collapsed="false">
      <c r="D17522" s="240" t="n">
        <v>17522</v>
      </c>
    </row>
    <row r="17523" customFormat="false" ht="15.75" hidden="false" customHeight="false" outlineLevel="0" collapsed="false">
      <c r="D17523" s="240" t="n">
        <v>17523</v>
      </c>
    </row>
    <row r="17524" customFormat="false" ht="15.75" hidden="false" customHeight="false" outlineLevel="0" collapsed="false">
      <c r="D17524" s="240" t="n">
        <v>17524</v>
      </c>
    </row>
    <row r="17525" customFormat="false" ht="15.75" hidden="false" customHeight="false" outlineLevel="0" collapsed="false">
      <c r="D17525" s="240" t="n">
        <v>17525</v>
      </c>
    </row>
    <row r="17526" customFormat="false" ht="15.75" hidden="false" customHeight="false" outlineLevel="0" collapsed="false">
      <c r="D17526" s="240" t="n">
        <v>17526</v>
      </c>
    </row>
    <row r="17527" customFormat="false" ht="15.75" hidden="false" customHeight="false" outlineLevel="0" collapsed="false">
      <c r="D17527" s="240" t="n">
        <v>17527</v>
      </c>
    </row>
    <row r="17528" customFormat="false" ht="15.75" hidden="false" customHeight="false" outlineLevel="0" collapsed="false">
      <c r="D17528" s="240" t="n">
        <v>17528</v>
      </c>
    </row>
    <row r="17529" customFormat="false" ht="15.75" hidden="false" customHeight="false" outlineLevel="0" collapsed="false">
      <c r="D17529" s="240" t="n">
        <v>17529</v>
      </c>
    </row>
    <row r="17530" customFormat="false" ht="15.75" hidden="false" customHeight="false" outlineLevel="0" collapsed="false">
      <c r="D17530" s="240" t="n">
        <v>17530</v>
      </c>
    </row>
    <row r="17531" customFormat="false" ht="15.75" hidden="false" customHeight="false" outlineLevel="0" collapsed="false">
      <c r="D17531" s="240" t="n">
        <v>17531</v>
      </c>
    </row>
    <row r="17532" customFormat="false" ht="15.75" hidden="false" customHeight="false" outlineLevel="0" collapsed="false">
      <c r="D17532" s="240" t="n">
        <v>17532</v>
      </c>
    </row>
    <row r="17533" customFormat="false" ht="15.75" hidden="false" customHeight="false" outlineLevel="0" collapsed="false">
      <c r="D17533" s="240" t="n">
        <v>17533</v>
      </c>
    </row>
    <row r="17534" customFormat="false" ht="15.75" hidden="false" customHeight="false" outlineLevel="0" collapsed="false">
      <c r="D17534" s="240" t="n">
        <v>17534</v>
      </c>
    </row>
    <row r="17535" customFormat="false" ht="15.75" hidden="false" customHeight="false" outlineLevel="0" collapsed="false">
      <c r="D17535" s="240" t="n">
        <v>17535</v>
      </c>
    </row>
    <row r="17536" customFormat="false" ht="15.75" hidden="false" customHeight="false" outlineLevel="0" collapsed="false">
      <c r="D17536" s="240" t="n">
        <v>17536</v>
      </c>
    </row>
    <row r="17537" customFormat="false" ht="15.75" hidden="false" customHeight="false" outlineLevel="0" collapsed="false">
      <c r="D17537" s="240" t="n">
        <v>17537</v>
      </c>
    </row>
    <row r="17538" customFormat="false" ht="15.75" hidden="false" customHeight="false" outlineLevel="0" collapsed="false">
      <c r="D17538" s="240" t="n">
        <v>17538</v>
      </c>
    </row>
    <row r="17539" customFormat="false" ht="15.75" hidden="false" customHeight="false" outlineLevel="0" collapsed="false">
      <c r="D17539" s="240" t="n">
        <v>17539</v>
      </c>
    </row>
    <row r="17540" customFormat="false" ht="15.75" hidden="false" customHeight="false" outlineLevel="0" collapsed="false">
      <c r="D17540" s="240" t="n">
        <v>17540</v>
      </c>
    </row>
    <row r="17541" customFormat="false" ht="15.75" hidden="false" customHeight="false" outlineLevel="0" collapsed="false">
      <c r="D17541" s="240" t="n">
        <v>17541</v>
      </c>
    </row>
    <row r="17542" customFormat="false" ht="15.75" hidden="false" customHeight="false" outlineLevel="0" collapsed="false">
      <c r="D17542" s="240" t="n">
        <v>17542</v>
      </c>
    </row>
    <row r="17543" customFormat="false" ht="15.75" hidden="false" customHeight="false" outlineLevel="0" collapsed="false">
      <c r="D17543" s="240" t="n">
        <v>17543</v>
      </c>
    </row>
    <row r="17544" customFormat="false" ht="15.75" hidden="false" customHeight="false" outlineLevel="0" collapsed="false">
      <c r="D17544" s="240" t="n">
        <v>17544</v>
      </c>
    </row>
    <row r="17545" customFormat="false" ht="15.75" hidden="false" customHeight="false" outlineLevel="0" collapsed="false">
      <c r="D17545" s="240" t="n">
        <v>17545</v>
      </c>
    </row>
    <row r="17546" customFormat="false" ht="15.75" hidden="false" customHeight="false" outlineLevel="0" collapsed="false">
      <c r="D17546" s="240" t="n">
        <v>17546</v>
      </c>
    </row>
    <row r="17547" customFormat="false" ht="15.75" hidden="false" customHeight="false" outlineLevel="0" collapsed="false">
      <c r="D17547" s="240" t="n">
        <v>17547</v>
      </c>
    </row>
    <row r="17548" customFormat="false" ht="15.75" hidden="false" customHeight="false" outlineLevel="0" collapsed="false">
      <c r="D17548" s="240" t="n">
        <v>17548</v>
      </c>
    </row>
    <row r="17549" customFormat="false" ht="15.75" hidden="false" customHeight="false" outlineLevel="0" collapsed="false">
      <c r="D17549" s="240" t="n">
        <v>17549</v>
      </c>
    </row>
    <row r="17550" customFormat="false" ht="15.75" hidden="false" customHeight="false" outlineLevel="0" collapsed="false">
      <c r="D17550" s="240" t="n">
        <v>17550</v>
      </c>
    </row>
    <row r="17551" customFormat="false" ht="15.75" hidden="false" customHeight="false" outlineLevel="0" collapsed="false">
      <c r="D17551" s="240" t="n">
        <v>17551</v>
      </c>
    </row>
    <row r="17552" customFormat="false" ht="15.75" hidden="false" customHeight="false" outlineLevel="0" collapsed="false">
      <c r="D17552" s="240" t="n">
        <v>17552</v>
      </c>
    </row>
    <row r="17553" customFormat="false" ht="15.75" hidden="false" customHeight="false" outlineLevel="0" collapsed="false">
      <c r="D17553" s="240" t="n">
        <v>17553</v>
      </c>
    </row>
    <row r="17554" customFormat="false" ht="15.75" hidden="false" customHeight="false" outlineLevel="0" collapsed="false">
      <c r="D17554" s="240" t="n">
        <v>17554</v>
      </c>
    </row>
    <row r="17555" customFormat="false" ht="15.75" hidden="false" customHeight="false" outlineLevel="0" collapsed="false">
      <c r="D17555" s="240" t="n">
        <v>17555</v>
      </c>
    </row>
    <row r="17556" customFormat="false" ht="15.75" hidden="false" customHeight="false" outlineLevel="0" collapsed="false">
      <c r="D17556" s="240" t="n">
        <v>17556</v>
      </c>
    </row>
    <row r="17557" customFormat="false" ht="15.75" hidden="false" customHeight="false" outlineLevel="0" collapsed="false">
      <c r="D17557" s="240" t="n">
        <v>17557</v>
      </c>
    </row>
    <row r="17558" customFormat="false" ht="15.75" hidden="false" customHeight="false" outlineLevel="0" collapsed="false">
      <c r="D17558" s="240" t="n">
        <v>17558</v>
      </c>
    </row>
    <row r="17559" customFormat="false" ht="15.75" hidden="false" customHeight="false" outlineLevel="0" collapsed="false">
      <c r="D17559" s="240" t="n">
        <v>17559</v>
      </c>
    </row>
    <row r="17560" customFormat="false" ht="15.75" hidden="false" customHeight="false" outlineLevel="0" collapsed="false">
      <c r="D17560" s="240" t="n">
        <v>17560</v>
      </c>
    </row>
    <row r="17561" customFormat="false" ht="15.75" hidden="false" customHeight="false" outlineLevel="0" collapsed="false">
      <c r="D17561" s="240" t="n">
        <v>17561</v>
      </c>
    </row>
    <row r="17562" customFormat="false" ht="15.75" hidden="false" customHeight="false" outlineLevel="0" collapsed="false">
      <c r="D17562" s="240" t="n">
        <v>17562</v>
      </c>
    </row>
    <row r="17563" customFormat="false" ht="15.75" hidden="false" customHeight="false" outlineLevel="0" collapsed="false">
      <c r="D17563" s="240" t="n">
        <v>17563</v>
      </c>
    </row>
    <row r="17564" customFormat="false" ht="15.75" hidden="false" customHeight="false" outlineLevel="0" collapsed="false">
      <c r="D17564" s="240" t="n">
        <v>17564</v>
      </c>
    </row>
    <row r="17565" customFormat="false" ht="15.75" hidden="false" customHeight="false" outlineLevel="0" collapsed="false">
      <c r="D17565" s="240" t="n">
        <v>17565</v>
      </c>
    </row>
    <row r="17566" customFormat="false" ht="15.75" hidden="false" customHeight="false" outlineLevel="0" collapsed="false">
      <c r="D17566" s="240" t="n">
        <v>17566</v>
      </c>
    </row>
    <row r="17567" customFormat="false" ht="15.75" hidden="false" customHeight="false" outlineLevel="0" collapsed="false">
      <c r="D17567" s="240" t="n">
        <v>17567</v>
      </c>
    </row>
    <row r="17568" customFormat="false" ht="15.75" hidden="false" customHeight="false" outlineLevel="0" collapsed="false">
      <c r="D17568" s="240" t="n">
        <v>17568</v>
      </c>
    </row>
    <row r="17569" customFormat="false" ht="15.75" hidden="false" customHeight="false" outlineLevel="0" collapsed="false">
      <c r="D17569" s="240" t="n">
        <v>17569</v>
      </c>
    </row>
    <row r="17570" customFormat="false" ht="15.75" hidden="false" customHeight="false" outlineLevel="0" collapsed="false">
      <c r="D17570" s="240" t="n">
        <v>17570</v>
      </c>
    </row>
    <row r="17571" customFormat="false" ht="15.75" hidden="false" customHeight="false" outlineLevel="0" collapsed="false">
      <c r="D17571" s="240" t="n">
        <v>17571</v>
      </c>
    </row>
    <row r="17572" customFormat="false" ht="15.75" hidden="false" customHeight="false" outlineLevel="0" collapsed="false">
      <c r="D17572" s="240" t="n">
        <v>17572</v>
      </c>
    </row>
    <row r="17573" customFormat="false" ht="15.75" hidden="false" customHeight="false" outlineLevel="0" collapsed="false">
      <c r="D17573" s="240" t="n">
        <v>17573</v>
      </c>
    </row>
    <row r="17574" customFormat="false" ht="15.75" hidden="false" customHeight="false" outlineLevel="0" collapsed="false">
      <c r="D17574" s="240" t="n">
        <v>17574</v>
      </c>
    </row>
    <row r="17575" customFormat="false" ht="15.75" hidden="false" customHeight="false" outlineLevel="0" collapsed="false">
      <c r="D17575" s="240" t="n">
        <v>17575</v>
      </c>
    </row>
    <row r="17576" customFormat="false" ht="15.75" hidden="false" customHeight="false" outlineLevel="0" collapsed="false">
      <c r="D17576" s="240" t="n">
        <v>17576</v>
      </c>
    </row>
    <row r="17577" customFormat="false" ht="15.75" hidden="false" customHeight="false" outlineLevel="0" collapsed="false">
      <c r="D17577" s="240" t="n">
        <v>17577</v>
      </c>
    </row>
    <row r="17578" customFormat="false" ht="15.75" hidden="false" customHeight="false" outlineLevel="0" collapsed="false">
      <c r="D17578" s="240" t="n">
        <v>17578</v>
      </c>
    </row>
    <row r="17579" customFormat="false" ht="15.75" hidden="false" customHeight="false" outlineLevel="0" collapsed="false">
      <c r="D17579" s="240" t="n">
        <v>17579</v>
      </c>
    </row>
    <row r="17580" customFormat="false" ht="15.75" hidden="false" customHeight="false" outlineLevel="0" collapsed="false">
      <c r="D17580" s="240" t="n">
        <v>17580</v>
      </c>
    </row>
    <row r="17581" customFormat="false" ht="15.75" hidden="false" customHeight="false" outlineLevel="0" collapsed="false">
      <c r="D17581" s="240" t="n">
        <v>17581</v>
      </c>
    </row>
    <row r="17582" customFormat="false" ht="15.75" hidden="false" customHeight="false" outlineLevel="0" collapsed="false">
      <c r="D17582" s="240" t="n">
        <v>17582</v>
      </c>
    </row>
    <row r="17583" customFormat="false" ht="15.75" hidden="false" customHeight="false" outlineLevel="0" collapsed="false">
      <c r="D17583" s="240" t="n">
        <v>17583</v>
      </c>
    </row>
    <row r="17584" customFormat="false" ht="15.75" hidden="false" customHeight="false" outlineLevel="0" collapsed="false">
      <c r="D17584" s="240" t="n">
        <v>17584</v>
      </c>
    </row>
    <row r="17585" customFormat="false" ht="15.75" hidden="false" customHeight="false" outlineLevel="0" collapsed="false">
      <c r="D17585" s="240" t="n">
        <v>17585</v>
      </c>
    </row>
    <row r="17586" customFormat="false" ht="15.75" hidden="false" customHeight="false" outlineLevel="0" collapsed="false">
      <c r="D17586" s="240" t="n">
        <v>17586</v>
      </c>
    </row>
    <row r="17587" customFormat="false" ht="15.75" hidden="false" customHeight="false" outlineLevel="0" collapsed="false">
      <c r="D17587" s="240" t="n">
        <v>17587</v>
      </c>
    </row>
    <row r="17588" customFormat="false" ht="15.75" hidden="false" customHeight="false" outlineLevel="0" collapsed="false">
      <c r="D17588" s="240" t="n">
        <v>17588</v>
      </c>
    </row>
    <row r="17589" customFormat="false" ht="15.75" hidden="false" customHeight="false" outlineLevel="0" collapsed="false">
      <c r="D17589" s="240" t="n">
        <v>17589</v>
      </c>
    </row>
    <row r="17590" customFormat="false" ht="15.75" hidden="false" customHeight="false" outlineLevel="0" collapsed="false">
      <c r="D17590" s="240" t="n">
        <v>17590</v>
      </c>
    </row>
    <row r="17591" customFormat="false" ht="15.75" hidden="false" customHeight="false" outlineLevel="0" collapsed="false">
      <c r="D17591" s="240" t="n">
        <v>17591</v>
      </c>
    </row>
    <row r="17592" customFormat="false" ht="15.75" hidden="false" customHeight="false" outlineLevel="0" collapsed="false">
      <c r="D17592" s="240" t="n">
        <v>17592</v>
      </c>
    </row>
    <row r="17593" customFormat="false" ht="15.75" hidden="false" customHeight="false" outlineLevel="0" collapsed="false">
      <c r="D17593" s="240" t="n">
        <v>17593</v>
      </c>
    </row>
    <row r="17594" customFormat="false" ht="15.75" hidden="false" customHeight="false" outlineLevel="0" collapsed="false">
      <c r="D17594" s="240" t="n">
        <v>17594</v>
      </c>
    </row>
    <row r="17595" customFormat="false" ht="15.75" hidden="false" customHeight="false" outlineLevel="0" collapsed="false">
      <c r="D17595" s="240" t="n">
        <v>17595</v>
      </c>
    </row>
    <row r="17596" customFormat="false" ht="15.75" hidden="false" customHeight="false" outlineLevel="0" collapsed="false">
      <c r="D17596" s="240" t="n">
        <v>17596</v>
      </c>
    </row>
    <row r="17597" customFormat="false" ht="15.75" hidden="false" customHeight="false" outlineLevel="0" collapsed="false">
      <c r="D17597" s="240" t="n">
        <v>17597</v>
      </c>
    </row>
    <row r="17598" customFormat="false" ht="15.75" hidden="false" customHeight="false" outlineLevel="0" collapsed="false">
      <c r="D17598" s="240" t="n">
        <v>17598</v>
      </c>
    </row>
    <row r="17599" customFormat="false" ht="15.75" hidden="false" customHeight="false" outlineLevel="0" collapsed="false">
      <c r="D17599" s="240" t="n">
        <v>17599</v>
      </c>
    </row>
    <row r="17600" customFormat="false" ht="15.75" hidden="false" customHeight="false" outlineLevel="0" collapsed="false">
      <c r="D17600" s="240" t="n">
        <v>17600</v>
      </c>
    </row>
    <row r="17601" customFormat="false" ht="15.75" hidden="false" customHeight="false" outlineLevel="0" collapsed="false">
      <c r="D17601" s="240" t="n">
        <v>17601</v>
      </c>
    </row>
    <row r="17602" customFormat="false" ht="15.75" hidden="false" customHeight="false" outlineLevel="0" collapsed="false">
      <c r="D17602" s="240" t="n">
        <v>17602</v>
      </c>
    </row>
    <row r="17603" customFormat="false" ht="15.75" hidden="false" customHeight="false" outlineLevel="0" collapsed="false">
      <c r="D17603" s="240" t="n">
        <v>17603</v>
      </c>
    </row>
    <row r="17604" customFormat="false" ht="15.75" hidden="false" customHeight="false" outlineLevel="0" collapsed="false">
      <c r="D17604" s="240" t="n">
        <v>17604</v>
      </c>
    </row>
    <row r="17605" customFormat="false" ht="15.75" hidden="false" customHeight="false" outlineLevel="0" collapsed="false">
      <c r="D17605" s="240" t="n">
        <v>17605</v>
      </c>
    </row>
    <row r="17606" customFormat="false" ht="15.75" hidden="false" customHeight="false" outlineLevel="0" collapsed="false">
      <c r="D17606" s="240" t="n">
        <v>17606</v>
      </c>
    </row>
    <row r="17607" customFormat="false" ht="15.75" hidden="false" customHeight="false" outlineLevel="0" collapsed="false">
      <c r="D17607" s="240" t="n">
        <v>17607</v>
      </c>
    </row>
    <row r="17608" customFormat="false" ht="15.75" hidden="false" customHeight="false" outlineLevel="0" collapsed="false">
      <c r="D17608" s="240" t="n">
        <v>17608</v>
      </c>
    </row>
    <row r="17609" customFormat="false" ht="15.75" hidden="false" customHeight="false" outlineLevel="0" collapsed="false">
      <c r="D17609" s="240" t="n">
        <v>17609</v>
      </c>
    </row>
    <row r="17610" customFormat="false" ht="15.75" hidden="false" customHeight="false" outlineLevel="0" collapsed="false">
      <c r="D17610" s="240" t="n">
        <v>17610</v>
      </c>
    </row>
    <row r="17611" customFormat="false" ht="15.75" hidden="false" customHeight="false" outlineLevel="0" collapsed="false">
      <c r="D17611" s="240" t="n">
        <v>17611</v>
      </c>
    </row>
    <row r="17612" customFormat="false" ht="15.75" hidden="false" customHeight="false" outlineLevel="0" collapsed="false">
      <c r="D17612" s="240" t="n">
        <v>17612</v>
      </c>
    </row>
    <row r="17613" customFormat="false" ht="15.75" hidden="false" customHeight="false" outlineLevel="0" collapsed="false">
      <c r="D17613" s="240" t="n">
        <v>17613</v>
      </c>
    </row>
    <row r="17614" customFormat="false" ht="15.75" hidden="false" customHeight="false" outlineLevel="0" collapsed="false">
      <c r="D17614" s="240" t="n">
        <v>17614</v>
      </c>
    </row>
    <row r="17615" customFormat="false" ht="15.75" hidden="false" customHeight="false" outlineLevel="0" collapsed="false">
      <c r="D17615" s="240" t="n">
        <v>17615</v>
      </c>
    </row>
    <row r="17616" customFormat="false" ht="15.75" hidden="false" customHeight="false" outlineLevel="0" collapsed="false">
      <c r="D17616" s="240" t="n">
        <v>17616</v>
      </c>
    </row>
    <row r="17617" customFormat="false" ht="15.75" hidden="false" customHeight="false" outlineLevel="0" collapsed="false">
      <c r="D17617" s="240" t="n">
        <v>17617</v>
      </c>
    </row>
    <row r="17618" customFormat="false" ht="15.75" hidden="false" customHeight="false" outlineLevel="0" collapsed="false">
      <c r="D17618" s="240" t="n">
        <v>17618</v>
      </c>
    </row>
    <row r="17619" customFormat="false" ht="15.75" hidden="false" customHeight="false" outlineLevel="0" collapsed="false">
      <c r="D17619" s="240" t="n">
        <v>17619</v>
      </c>
    </row>
    <row r="17620" customFormat="false" ht="15.75" hidden="false" customHeight="false" outlineLevel="0" collapsed="false">
      <c r="D17620" s="240" t="n">
        <v>17620</v>
      </c>
    </row>
    <row r="17621" customFormat="false" ht="15.75" hidden="false" customHeight="false" outlineLevel="0" collapsed="false">
      <c r="D17621" s="240" t="n">
        <v>17621</v>
      </c>
    </row>
    <row r="17622" customFormat="false" ht="15.75" hidden="false" customHeight="false" outlineLevel="0" collapsed="false">
      <c r="D17622" s="240" t="n">
        <v>17622</v>
      </c>
    </row>
    <row r="17623" customFormat="false" ht="15.75" hidden="false" customHeight="false" outlineLevel="0" collapsed="false">
      <c r="D17623" s="240" t="n">
        <v>17623</v>
      </c>
    </row>
    <row r="17624" customFormat="false" ht="15.75" hidden="false" customHeight="false" outlineLevel="0" collapsed="false">
      <c r="D17624" s="240" t="n">
        <v>17624</v>
      </c>
    </row>
    <row r="17625" customFormat="false" ht="15.75" hidden="false" customHeight="false" outlineLevel="0" collapsed="false">
      <c r="D17625" s="240" t="n">
        <v>17625</v>
      </c>
    </row>
    <row r="17626" customFormat="false" ht="15.75" hidden="false" customHeight="false" outlineLevel="0" collapsed="false">
      <c r="D17626" s="240" t="n">
        <v>17626</v>
      </c>
    </row>
    <row r="17627" customFormat="false" ht="15.75" hidden="false" customHeight="false" outlineLevel="0" collapsed="false">
      <c r="D17627" s="240" t="n">
        <v>17627</v>
      </c>
    </row>
    <row r="17628" customFormat="false" ht="15.75" hidden="false" customHeight="false" outlineLevel="0" collapsed="false">
      <c r="D17628" s="240" t="n">
        <v>17628</v>
      </c>
    </row>
    <row r="17629" customFormat="false" ht="15.75" hidden="false" customHeight="false" outlineLevel="0" collapsed="false">
      <c r="D17629" s="240" t="n">
        <v>17629</v>
      </c>
    </row>
    <row r="17630" customFormat="false" ht="15.75" hidden="false" customHeight="false" outlineLevel="0" collapsed="false">
      <c r="D17630" s="240" t="n">
        <v>17630</v>
      </c>
    </row>
    <row r="17631" customFormat="false" ht="15.75" hidden="false" customHeight="false" outlineLevel="0" collapsed="false">
      <c r="D17631" s="240" t="n">
        <v>17631</v>
      </c>
    </row>
    <row r="17632" customFormat="false" ht="15.75" hidden="false" customHeight="false" outlineLevel="0" collapsed="false">
      <c r="D17632" s="240" t="n">
        <v>17632</v>
      </c>
    </row>
    <row r="17633" customFormat="false" ht="15.75" hidden="false" customHeight="false" outlineLevel="0" collapsed="false">
      <c r="D17633" s="240" t="n">
        <v>17633</v>
      </c>
    </row>
    <row r="17634" customFormat="false" ht="15.75" hidden="false" customHeight="false" outlineLevel="0" collapsed="false">
      <c r="D17634" s="240" t="n">
        <v>17634</v>
      </c>
    </row>
    <row r="17635" customFormat="false" ht="15.75" hidden="false" customHeight="false" outlineLevel="0" collapsed="false">
      <c r="D17635" s="240" t="n">
        <v>17635</v>
      </c>
    </row>
    <row r="17636" customFormat="false" ht="15.75" hidden="false" customHeight="false" outlineLevel="0" collapsed="false">
      <c r="D17636" s="240" t="n">
        <v>17636</v>
      </c>
    </row>
    <row r="17637" customFormat="false" ht="15.75" hidden="false" customHeight="false" outlineLevel="0" collapsed="false">
      <c r="D17637" s="240" t="n">
        <v>17637</v>
      </c>
    </row>
    <row r="17638" customFormat="false" ht="15.75" hidden="false" customHeight="false" outlineLevel="0" collapsed="false">
      <c r="D17638" s="240" t="n">
        <v>17638</v>
      </c>
    </row>
    <row r="17639" customFormat="false" ht="15.75" hidden="false" customHeight="false" outlineLevel="0" collapsed="false">
      <c r="D17639" s="240" t="n">
        <v>17639</v>
      </c>
    </row>
    <row r="17640" customFormat="false" ht="15.75" hidden="false" customHeight="false" outlineLevel="0" collapsed="false">
      <c r="D17640" s="240" t="n">
        <v>17640</v>
      </c>
    </row>
    <row r="17641" customFormat="false" ht="15.75" hidden="false" customHeight="false" outlineLevel="0" collapsed="false">
      <c r="D17641" s="240" t="n">
        <v>17641</v>
      </c>
    </row>
    <row r="17642" customFormat="false" ht="15.75" hidden="false" customHeight="false" outlineLevel="0" collapsed="false">
      <c r="D17642" s="240" t="n">
        <v>17642</v>
      </c>
    </row>
    <row r="17643" customFormat="false" ht="15.75" hidden="false" customHeight="false" outlineLevel="0" collapsed="false">
      <c r="D17643" s="240" t="n">
        <v>17643</v>
      </c>
    </row>
    <row r="17644" customFormat="false" ht="15.75" hidden="false" customHeight="false" outlineLevel="0" collapsed="false">
      <c r="D17644" s="240" t="n">
        <v>17644</v>
      </c>
    </row>
    <row r="17645" customFormat="false" ht="15.75" hidden="false" customHeight="false" outlineLevel="0" collapsed="false">
      <c r="D17645" s="240" t="n">
        <v>17645</v>
      </c>
    </row>
    <row r="17646" customFormat="false" ht="15.75" hidden="false" customHeight="false" outlineLevel="0" collapsed="false">
      <c r="D17646" s="240" t="n">
        <v>17646</v>
      </c>
    </row>
    <row r="17647" customFormat="false" ht="15.75" hidden="false" customHeight="false" outlineLevel="0" collapsed="false">
      <c r="D17647" s="240" t="n">
        <v>17647</v>
      </c>
    </row>
    <row r="17648" customFormat="false" ht="15.75" hidden="false" customHeight="false" outlineLevel="0" collapsed="false">
      <c r="D17648" s="240" t="n">
        <v>17648</v>
      </c>
    </row>
    <row r="17649" customFormat="false" ht="15.75" hidden="false" customHeight="false" outlineLevel="0" collapsed="false">
      <c r="D17649" s="240" t="n">
        <v>17649</v>
      </c>
    </row>
    <row r="17650" customFormat="false" ht="15.75" hidden="false" customHeight="false" outlineLevel="0" collapsed="false">
      <c r="D17650" s="240" t="n">
        <v>17650</v>
      </c>
    </row>
    <row r="17651" customFormat="false" ht="15.75" hidden="false" customHeight="false" outlineLevel="0" collapsed="false">
      <c r="D17651" s="240" t="n">
        <v>17651</v>
      </c>
    </row>
    <row r="17652" customFormat="false" ht="15.75" hidden="false" customHeight="false" outlineLevel="0" collapsed="false">
      <c r="D17652" s="240" t="n">
        <v>17652</v>
      </c>
    </row>
    <row r="17653" customFormat="false" ht="15.75" hidden="false" customHeight="false" outlineLevel="0" collapsed="false">
      <c r="D17653" s="240" t="n">
        <v>17653</v>
      </c>
    </row>
    <row r="17654" customFormat="false" ht="15.75" hidden="false" customHeight="false" outlineLevel="0" collapsed="false">
      <c r="D17654" s="240" t="n">
        <v>17654</v>
      </c>
    </row>
    <row r="17655" customFormat="false" ht="15.75" hidden="false" customHeight="false" outlineLevel="0" collapsed="false">
      <c r="D17655" s="240" t="n">
        <v>17655</v>
      </c>
    </row>
    <row r="17656" customFormat="false" ht="15.75" hidden="false" customHeight="false" outlineLevel="0" collapsed="false">
      <c r="D17656" s="240" t="n">
        <v>17656</v>
      </c>
    </row>
    <row r="17657" customFormat="false" ht="15.75" hidden="false" customHeight="false" outlineLevel="0" collapsed="false">
      <c r="D17657" s="240" t="n">
        <v>17657</v>
      </c>
    </row>
    <row r="17658" customFormat="false" ht="15.75" hidden="false" customHeight="false" outlineLevel="0" collapsed="false">
      <c r="D17658" s="240" t="n">
        <v>17658</v>
      </c>
    </row>
    <row r="17659" customFormat="false" ht="15.75" hidden="false" customHeight="false" outlineLevel="0" collapsed="false">
      <c r="D17659" s="240" t="n">
        <v>17659</v>
      </c>
    </row>
    <row r="17660" customFormat="false" ht="15.75" hidden="false" customHeight="false" outlineLevel="0" collapsed="false">
      <c r="D17660" s="240" t="n">
        <v>17660</v>
      </c>
    </row>
    <row r="17661" customFormat="false" ht="15.75" hidden="false" customHeight="false" outlineLevel="0" collapsed="false">
      <c r="D17661" s="240" t="n">
        <v>17661</v>
      </c>
    </row>
    <row r="17662" customFormat="false" ht="15.75" hidden="false" customHeight="false" outlineLevel="0" collapsed="false">
      <c r="D17662" s="240" t="n">
        <v>17662</v>
      </c>
    </row>
    <row r="17663" customFormat="false" ht="15.75" hidden="false" customHeight="false" outlineLevel="0" collapsed="false">
      <c r="D17663" s="240" t="n">
        <v>17663</v>
      </c>
    </row>
    <row r="17664" customFormat="false" ht="15.75" hidden="false" customHeight="false" outlineLevel="0" collapsed="false">
      <c r="D17664" s="240" t="n">
        <v>17664</v>
      </c>
    </row>
    <row r="17665" customFormat="false" ht="15.75" hidden="false" customHeight="false" outlineLevel="0" collapsed="false">
      <c r="D17665" s="240" t="n">
        <v>17665</v>
      </c>
    </row>
    <row r="17666" customFormat="false" ht="15.75" hidden="false" customHeight="false" outlineLevel="0" collapsed="false">
      <c r="D17666" s="240" t="n">
        <v>17666</v>
      </c>
    </row>
    <row r="17667" customFormat="false" ht="15.75" hidden="false" customHeight="false" outlineLevel="0" collapsed="false">
      <c r="D17667" s="240" t="n">
        <v>17667</v>
      </c>
    </row>
    <row r="17668" customFormat="false" ht="15.75" hidden="false" customHeight="false" outlineLevel="0" collapsed="false">
      <c r="D17668" s="240" t="n">
        <v>17668</v>
      </c>
    </row>
    <row r="17669" customFormat="false" ht="15.75" hidden="false" customHeight="false" outlineLevel="0" collapsed="false">
      <c r="D17669" s="240" t="n">
        <v>17669</v>
      </c>
    </row>
    <row r="17670" customFormat="false" ht="15.75" hidden="false" customHeight="false" outlineLevel="0" collapsed="false">
      <c r="D17670" s="240" t="n">
        <v>17670</v>
      </c>
    </row>
    <row r="17671" customFormat="false" ht="15.75" hidden="false" customHeight="false" outlineLevel="0" collapsed="false">
      <c r="D17671" s="240" t="n">
        <v>17671</v>
      </c>
    </row>
    <row r="17672" customFormat="false" ht="15.75" hidden="false" customHeight="false" outlineLevel="0" collapsed="false">
      <c r="D17672" s="240" t="n">
        <v>17672</v>
      </c>
    </row>
    <row r="17673" customFormat="false" ht="15.75" hidden="false" customHeight="false" outlineLevel="0" collapsed="false">
      <c r="D17673" s="240" t="n">
        <v>17673</v>
      </c>
    </row>
    <row r="17674" customFormat="false" ht="15.75" hidden="false" customHeight="false" outlineLevel="0" collapsed="false">
      <c r="D17674" s="240" t="n">
        <v>17674</v>
      </c>
    </row>
    <row r="17675" customFormat="false" ht="15.75" hidden="false" customHeight="false" outlineLevel="0" collapsed="false">
      <c r="D17675" s="240" t="n">
        <v>17675</v>
      </c>
    </row>
    <row r="17676" customFormat="false" ht="15.75" hidden="false" customHeight="false" outlineLevel="0" collapsed="false">
      <c r="D17676" s="240" t="n">
        <v>17676</v>
      </c>
    </row>
    <row r="17677" customFormat="false" ht="15.75" hidden="false" customHeight="false" outlineLevel="0" collapsed="false">
      <c r="D17677" s="240" t="n">
        <v>17677</v>
      </c>
    </row>
    <row r="17678" customFormat="false" ht="15.75" hidden="false" customHeight="false" outlineLevel="0" collapsed="false">
      <c r="D17678" s="240" t="n">
        <v>17678</v>
      </c>
    </row>
    <row r="17679" customFormat="false" ht="15.75" hidden="false" customHeight="false" outlineLevel="0" collapsed="false">
      <c r="D17679" s="240" t="n">
        <v>17679</v>
      </c>
    </row>
    <row r="17680" customFormat="false" ht="15.75" hidden="false" customHeight="false" outlineLevel="0" collapsed="false">
      <c r="D17680" s="240" t="n">
        <v>17680</v>
      </c>
    </row>
    <row r="17681" customFormat="false" ht="15.75" hidden="false" customHeight="false" outlineLevel="0" collapsed="false">
      <c r="D17681" s="240" t="n">
        <v>17681</v>
      </c>
    </row>
    <row r="17682" customFormat="false" ht="15.75" hidden="false" customHeight="false" outlineLevel="0" collapsed="false">
      <c r="D17682" s="240" t="n">
        <v>17682</v>
      </c>
    </row>
    <row r="17683" customFormat="false" ht="15.75" hidden="false" customHeight="false" outlineLevel="0" collapsed="false">
      <c r="D17683" s="240" t="n">
        <v>17683</v>
      </c>
    </row>
    <row r="17684" customFormat="false" ht="15.75" hidden="false" customHeight="false" outlineLevel="0" collapsed="false">
      <c r="D17684" s="240" t="n">
        <v>17684</v>
      </c>
    </row>
    <row r="17685" customFormat="false" ht="15.75" hidden="false" customHeight="false" outlineLevel="0" collapsed="false">
      <c r="D17685" s="240" t="n">
        <v>17685</v>
      </c>
    </row>
    <row r="17686" customFormat="false" ht="15.75" hidden="false" customHeight="false" outlineLevel="0" collapsed="false">
      <c r="D17686" s="240" t="n">
        <v>17686</v>
      </c>
    </row>
    <row r="17687" customFormat="false" ht="15.75" hidden="false" customHeight="false" outlineLevel="0" collapsed="false">
      <c r="D17687" s="240" t="n">
        <v>17687</v>
      </c>
    </row>
    <row r="17688" customFormat="false" ht="15.75" hidden="false" customHeight="false" outlineLevel="0" collapsed="false">
      <c r="D17688" s="240" t="n">
        <v>17688</v>
      </c>
    </row>
    <row r="17689" customFormat="false" ht="15.75" hidden="false" customHeight="false" outlineLevel="0" collapsed="false">
      <c r="D17689" s="240" t="n">
        <v>17689</v>
      </c>
    </row>
    <row r="17690" customFormat="false" ht="15.75" hidden="false" customHeight="false" outlineLevel="0" collapsed="false">
      <c r="D17690" s="240" t="n">
        <v>17690</v>
      </c>
    </row>
    <row r="17691" customFormat="false" ht="15.75" hidden="false" customHeight="false" outlineLevel="0" collapsed="false">
      <c r="D17691" s="240" t="n">
        <v>17691</v>
      </c>
    </row>
    <row r="17692" customFormat="false" ht="15.75" hidden="false" customHeight="false" outlineLevel="0" collapsed="false">
      <c r="D17692" s="240" t="n">
        <v>17692</v>
      </c>
    </row>
    <row r="17693" customFormat="false" ht="15.75" hidden="false" customHeight="false" outlineLevel="0" collapsed="false">
      <c r="D17693" s="240" t="n">
        <v>17693</v>
      </c>
    </row>
    <row r="17694" customFormat="false" ht="15.75" hidden="false" customHeight="false" outlineLevel="0" collapsed="false">
      <c r="D17694" s="240" t="n">
        <v>17694</v>
      </c>
    </row>
    <row r="17695" customFormat="false" ht="15.75" hidden="false" customHeight="false" outlineLevel="0" collapsed="false">
      <c r="D17695" s="240" t="n">
        <v>17695</v>
      </c>
    </row>
    <row r="17696" customFormat="false" ht="15.75" hidden="false" customHeight="false" outlineLevel="0" collapsed="false">
      <c r="D17696" s="240" t="n">
        <v>17696</v>
      </c>
    </row>
    <row r="17697" customFormat="false" ht="15.75" hidden="false" customHeight="false" outlineLevel="0" collapsed="false">
      <c r="D17697" s="240" t="n">
        <v>17697</v>
      </c>
    </row>
    <row r="17698" customFormat="false" ht="15.75" hidden="false" customHeight="false" outlineLevel="0" collapsed="false">
      <c r="D17698" s="240" t="n">
        <v>17698</v>
      </c>
    </row>
    <row r="17699" customFormat="false" ht="15.75" hidden="false" customHeight="false" outlineLevel="0" collapsed="false">
      <c r="D17699" s="240" t="n">
        <v>17699</v>
      </c>
    </row>
    <row r="17700" customFormat="false" ht="15.75" hidden="false" customHeight="false" outlineLevel="0" collapsed="false">
      <c r="D17700" s="240" t="n">
        <v>17700</v>
      </c>
    </row>
    <row r="17701" customFormat="false" ht="15.75" hidden="false" customHeight="false" outlineLevel="0" collapsed="false">
      <c r="D17701" s="240" t="n">
        <v>17701</v>
      </c>
    </row>
    <row r="17702" customFormat="false" ht="15.75" hidden="false" customHeight="false" outlineLevel="0" collapsed="false">
      <c r="D17702" s="240" t="n">
        <v>17702</v>
      </c>
    </row>
    <row r="17703" customFormat="false" ht="15.75" hidden="false" customHeight="false" outlineLevel="0" collapsed="false">
      <c r="D17703" s="240" t="n">
        <v>17703</v>
      </c>
    </row>
    <row r="17704" customFormat="false" ht="15.75" hidden="false" customHeight="false" outlineLevel="0" collapsed="false">
      <c r="D17704" s="240" t="n">
        <v>17704</v>
      </c>
    </row>
    <row r="17705" customFormat="false" ht="15.75" hidden="false" customHeight="false" outlineLevel="0" collapsed="false">
      <c r="D17705" s="240" t="n">
        <v>17705</v>
      </c>
    </row>
    <row r="17706" customFormat="false" ht="15.75" hidden="false" customHeight="false" outlineLevel="0" collapsed="false">
      <c r="D17706" s="240" t="n">
        <v>17706</v>
      </c>
    </row>
    <row r="17707" customFormat="false" ht="15.75" hidden="false" customHeight="false" outlineLevel="0" collapsed="false">
      <c r="D17707" s="240" t="n">
        <v>17707</v>
      </c>
    </row>
    <row r="17708" customFormat="false" ht="15.75" hidden="false" customHeight="false" outlineLevel="0" collapsed="false">
      <c r="D17708" s="240" t="n">
        <v>17708</v>
      </c>
    </row>
    <row r="17709" customFormat="false" ht="15.75" hidden="false" customHeight="false" outlineLevel="0" collapsed="false">
      <c r="D17709" s="240" t="n">
        <v>17709</v>
      </c>
    </row>
    <row r="17710" customFormat="false" ht="15.75" hidden="false" customHeight="false" outlineLevel="0" collapsed="false">
      <c r="D17710" s="240" t="n">
        <v>17710</v>
      </c>
    </row>
    <row r="17711" customFormat="false" ht="15.75" hidden="false" customHeight="false" outlineLevel="0" collapsed="false">
      <c r="D17711" s="240" t="n">
        <v>17711</v>
      </c>
    </row>
    <row r="17712" customFormat="false" ht="15.75" hidden="false" customHeight="false" outlineLevel="0" collapsed="false">
      <c r="D17712" s="240" t="n">
        <v>17712</v>
      </c>
    </row>
    <row r="17713" customFormat="false" ht="15.75" hidden="false" customHeight="false" outlineLevel="0" collapsed="false">
      <c r="D17713" s="240" t="n">
        <v>17713</v>
      </c>
    </row>
    <row r="17714" customFormat="false" ht="15.75" hidden="false" customHeight="false" outlineLevel="0" collapsed="false">
      <c r="D17714" s="240" t="n">
        <v>17714</v>
      </c>
    </row>
    <row r="17715" customFormat="false" ht="15.75" hidden="false" customHeight="false" outlineLevel="0" collapsed="false">
      <c r="D17715" s="240" t="n">
        <v>17715</v>
      </c>
    </row>
    <row r="17716" customFormat="false" ht="15.75" hidden="false" customHeight="false" outlineLevel="0" collapsed="false">
      <c r="D17716" s="240" t="n">
        <v>17716</v>
      </c>
    </row>
    <row r="17717" customFormat="false" ht="15.75" hidden="false" customHeight="false" outlineLevel="0" collapsed="false">
      <c r="D17717" s="240" t="n">
        <v>17717</v>
      </c>
    </row>
    <row r="17718" customFormat="false" ht="15.75" hidden="false" customHeight="false" outlineLevel="0" collapsed="false">
      <c r="D17718" s="240" t="n">
        <v>17718</v>
      </c>
    </row>
    <row r="17719" customFormat="false" ht="15.75" hidden="false" customHeight="false" outlineLevel="0" collapsed="false">
      <c r="D17719" s="240" t="n">
        <v>17719</v>
      </c>
    </row>
    <row r="17720" customFormat="false" ht="15.75" hidden="false" customHeight="false" outlineLevel="0" collapsed="false">
      <c r="D17720" s="240" t="n">
        <v>17720</v>
      </c>
    </row>
    <row r="17721" customFormat="false" ht="15.75" hidden="false" customHeight="false" outlineLevel="0" collapsed="false">
      <c r="D17721" s="240" t="n">
        <v>17721</v>
      </c>
    </row>
    <row r="17722" customFormat="false" ht="15.75" hidden="false" customHeight="false" outlineLevel="0" collapsed="false">
      <c r="D17722" s="240" t="n">
        <v>17722</v>
      </c>
    </row>
    <row r="17723" customFormat="false" ht="15.75" hidden="false" customHeight="false" outlineLevel="0" collapsed="false">
      <c r="D17723" s="240" t="n">
        <v>17723</v>
      </c>
    </row>
    <row r="17724" customFormat="false" ht="15.75" hidden="false" customHeight="false" outlineLevel="0" collapsed="false">
      <c r="D17724" s="240" t="n">
        <v>17724</v>
      </c>
    </row>
    <row r="17725" customFormat="false" ht="15.75" hidden="false" customHeight="false" outlineLevel="0" collapsed="false">
      <c r="D17725" s="240" t="n">
        <v>17725</v>
      </c>
    </row>
    <row r="17726" customFormat="false" ht="15.75" hidden="false" customHeight="false" outlineLevel="0" collapsed="false">
      <c r="D17726" s="240" t="n">
        <v>17726</v>
      </c>
    </row>
    <row r="17727" customFormat="false" ht="15.75" hidden="false" customHeight="false" outlineLevel="0" collapsed="false">
      <c r="D17727" s="240" t="n">
        <v>17727</v>
      </c>
    </row>
    <row r="17728" customFormat="false" ht="15.75" hidden="false" customHeight="false" outlineLevel="0" collapsed="false">
      <c r="D17728" s="240" t="n">
        <v>17728</v>
      </c>
    </row>
    <row r="17729" customFormat="false" ht="15.75" hidden="false" customHeight="false" outlineLevel="0" collapsed="false">
      <c r="D17729" s="240" t="n">
        <v>17729</v>
      </c>
    </row>
    <row r="17730" customFormat="false" ht="15.75" hidden="false" customHeight="false" outlineLevel="0" collapsed="false">
      <c r="D17730" s="240" t="n">
        <v>17730</v>
      </c>
    </row>
    <row r="17731" customFormat="false" ht="15.75" hidden="false" customHeight="false" outlineLevel="0" collapsed="false">
      <c r="D17731" s="240" t="n">
        <v>17731</v>
      </c>
    </row>
    <row r="17732" customFormat="false" ht="15.75" hidden="false" customHeight="false" outlineLevel="0" collapsed="false">
      <c r="D17732" s="240" t="n">
        <v>17732</v>
      </c>
    </row>
    <row r="17733" customFormat="false" ht="15.75" hidden="false" customHeight="false" outlineLevel="0" collapsed="false">
      <c r="D17733" s="240" t="n">
        <v>17733</v>
      </c>
    </row>
    <row r="17734" customFormat="false" ht="15.75" hidden="false" customHeight="false" outlineLevel="0" collapsed="false">
      <c r="D17734" s="240" t="n">
        <v>17734</v>
      </c>
    </row>
    <row r="17735" customFormat="false" ht="15.75" hidden="false" customHeight="false" outlineLevel="0" collapsed="false">
      <c r="D17735" s="240" t="n">
        <v>17735</v>
      </c>
    </row>
    <row r="17736" customFormat="false" ht="15.75" hidden="false" customHeight="false" outlineLevel="0" collapsed="false">
      <c r="D17736" s="240" t="n">
        <v>17736</v>
      </c>
    </row>
    <row r="17737" customFormat="false" ht="15.75" hidden="false" customHeight="false" outlineLevel="0" collapsed="false">
      <c r="D17737" s="240" t="n">
        <v>17737</v>
      </c>
    </row>
    <row r="17738" customFormat="false" ht="15.75" hidden="false" customHeight="false" outlineLevel="0" collapsed="false">
      <c r="D17738" s="240" t="n">
        <v>17738</v>
      </c>
    </row>
    <row r="17739" customFormat="false" ht="15.75" hidden="false" customHeight="false" outlineLevel="0" collapsed="false">
      <c r="D17739" s="240" t="n">
        <v>17739</v>
      </c>
    </row>
    <row r="17740" customFormat="false" ht="15.75" hidden="false" customHeight="false" outlineLevel="0" collapsed="false">
      <c r="D17740" s="240" t="n">
        <v>17740</v>
      </c>
    </row>
    <row r="17741" customFormat="false" ht="15.75" hidden="false" customHeight="false" outlineLevel="0" collapsed="false">
      <c r="D17741" s="240" t="n">
        <v>17741</v>
      </c>
    </row>
    <row r="17742" customFormat="false" ht="15.75" hidden="false" customHeight="false" outlineLevel="0" collapsed="false">
      <c r="D17742" s="240" t="n">
        <v>17742</v>
      </c>
    </row>
    <row r="17743" customFormat="false" ht="15.75" hidden="false" customHeight="false" outlineLevel="0" collapsed="false">
      <c r="D17743" s="240" t="n">
        <v>17743</v>
      </c>
    </row>
    <row r="17744" customFormat="false" ht="15.75" hidden="false" customHeight="false" outlineLevel="0" collapsed="false">
      <c r="D17744" s="240" t="n">
        <v>17744</v>
      </c>
    </row>
    <row r="17745" customFormat="false" ht="15.75" hidden="false" customHeight="false" outlineLevel="0" collapsed="false">
      <c r="D17745" s="240" t="n">
        <v>17745</v>
      </c>
    </row>
    <row r="17746" customFormat="false" ht="15.75" hidden="false" customHeight="false" outlineLevel="0" collapsed="false">
      <c r="D17746" s="240" t="n">
        <v>17746</v>
      </c>
    </row>
    <row r="17747" customFormat="false" ht="15.75" hidden="false" customHeight="false" outlineLevel="0" collapsed="false">
      <c r="D17747" s="240" t="n">
        <v>17747</v>
      </c>
    </row>
    <row r="17748" customFormat="false" ht="15.75" hidden="false" customHeight="false" outlineLevel="0" collapsed="false">
      <c r="D17748" s="240" t="n">
        <v>17748</v>
      </c>
    </row>
    <row r="17749" customFormat="false" ht="15.75" hidden="false" customHeight="false" outlineLevel="0" collapsed="false">
      <c r="D17749" s="240" t="n">
        <v>17749</v>
      </c>
    </row>
    <row r="17750" customFormat="false" ht="15.75" hidden="false" customHeight="false" outlineLevel="0" collapsed="false">
      <c r="D17750" s="240" t="n">
        <v>17750</v>
      </c>
    </row>
    <row r="17751" customFormat="false" ht="15.75" hidden="false" customHeight="false" outlineLevel="0" collapsed="false">
      <c r="D17751" s="240" t="n">
        <v>17751</v>
      </c>
    </row>
    <row r="17752" customFormat="false" ht="15.75" hidden="false" customHeight="false" outlineLevel="0" collapsed="false">
      <c r="D17752" s="240" t="n">
        <v>17752</v>
      </c>
    </row>
    <row r="17753" customFormat="false" ht="15.75" hidden="false" customHeight="false" outlineLevel="0" collapsed="false">
      <c r="D17753" s="240" t="n">
        <v>17753</v>
      </c>
    </row>
    <row r="17754" customFormat="false" ht="15.75" hidden="false" customHeight="false" outlineLevel="0" collapsed="false">
      <c r="D17754" s="240" t="n">
        <v>17754</v>
      </c>
    </row>
    <row r="17755" customFormat="false" ht="15.75" hidden="false" customHeight="false" outlineLevel="0" collapsed="false">
      <c r="D17755" s="240" t="n">
        <v>17755</v>
      </c>
    </row>
    <row r="17756" customFormat="false" ht="15.75" hidden="false" customHeight="false" outlineLevel="0" collapsed="false">
      <c r="D17756" s="240" t="n">
        <v>17756</v>
      </c>
    </row>
    <row r="17757" customFormat="false" ht="15.75" hidden="false" customHeight="false" outlineLevel="0" collapsed="false">
      <c r="D17757" s="240" t="n">
        <v>17757</v>
      </c>
    </row>
    <row r="17758" customFormat="false" ht="15.75" hidden="false" customHeight="false" outlineLevel="0" collapsed="false">
      <c r="D17758" s="240" t="n">
        <v>17758</v>
      </c>
    </row>
    <row r="17759" customFormat="false" ht="15.75" hidden="false" customHeight="false" outlineLevel="0" collapsed="false">
      <c r="D17759" s="240" t="n">
        <v>17759</v>
      </c>
    </row>
    <row r="17760" customFormat="false" ht="15.75" hidden="false" customHeight="false" outlineLevel="0" collapsed="false">
      <c r="D17760" s="240" t="n">
        <v>17760</v>
      </c>
    </row>
    <row r="17761" customFormat="false" ht="15.75" hidden="false" customHeight="false" outlineLevel="0" collapsed="false">
      <c r="D17761" s="240" t="n">
        <v>17761</v>
      </c>
    </row>
    <row r="17762" customFormat="false" ht="15.75" hidden="false" customHeight="false" outlineLevel="0" collapsed="false">
      <c r="D17762" s="240" t="n">
        <v>17762</v>
      </c>
    </row>
    <row r="17763" customFormat="false" ht="15.75" hidden="false" customHeight="false" outlineLevel="0" collapsed="false">
      <c r="D17763" s="240" t="n">
        <v>17763</v>
      </c>
    </row>
    <row r="17764" customFormat="false" ht="15.75" hidden="false" customHeight="false" outlineLevel="0" collapsed="false">
      <c r="D17764" s="240" t="n">
        <v>17764</v>
      </c>
    </row>
    <row r="17765" customFormat="false" ht="15.75" hidden="false" customHeight="false" outlineLevel="0" collapsed="false">
      <c r="D17765" s="240" t="n">
        <v>17765</v>
      </c>
    </row>
    <row r="17766" customFormat="false" ht="15.75" hidden="false" customHeight="false" outlineLevel="0" collapsed="false">
      <c r="D17766" s="240" t="n">
        <v>17766</v>
      </c>
    </row>
    <row r="17767" customFormat="false" ht="15.75" hidden="false" customHeight="false" outlineLevel="0" collapsed="false">
      <c r="D17767" s="240" t="n">
        <v>17767</v>
      </c>
    </row>
    <row r="17768" customFormat="false" ht="15.75" hidden="false" customHeight="false" outlineLevel="0" collapsed="false">
      <c r="D17768" s="240" t="n">
        <v>17768</v>
      </c>
    </row>
    <row r="17769" customFormat="false" ht="15.75" hidden="false" customHeight="false" outlineLevel="0" collapsed="false">
      <c r="D17769" s="240" t="n">
        <v>17769</v>
      </c>
    </row>
    <row r="17770" customFormat="false" ht="15.75" hidden="false" customHeight="false" outlineLevel="0" collapsed="false">
      <c r="D17770" s="240" t="n">
        <v>17770</v>
      </c>
    </row>
    <row r="17771" customFormat="false" ht="15.75" hidden="false" customHeight="false" outlineLevel="0" collapsed="false">
      <c r="D17771" s="240" t="n">
        <v>17771</v>
      </c>
    </row>
    <row r="17772" customFormat="false" ht="15.75" hidden="false" customHeight="false" outlineLevel="0" collapsed="false">
      <c r="D17772" s="240" t="n">
        <v>17772</v>
      </c>
    </row>
    <row r="17773" customFormat="false" ht="15.75" hidden="false" customHeight="false" outlineLevel="0" collapsed="false">
      <c r="D17773" s="240" t="n">
        <v>17773</v>
      </c>
    </row>
    <row r="17774" customFormat="false" ht="15.75" hidden="false" customHeight="false" outlineLevel="0" collapsed="false">
      <c r="D17774" s="240" t="n">
        <v>17774</v>
      </c>
    </row>
    <row r="17775" customFormat="false" ht="15.75" hidden="false" customHeight="false" outlineLevel="0" collapsed="false">
      <c r="D17775" s="240" t="n">
        <v>17775</v>
      </c>
    </row>
    <row r="17776" customFormat="false" ht="15.75" hidden="false" customHeight="false" outlineLevel="0" collapsed="false">
      <c r="D17776" s="240" t="n">
        <v>17776</v>
      </c>
    </row>
    <row r="17777" customFormat="false" ht="15.75" hidden="false" customHeight="false" outlineLevel="0" collapsed="false">
      <c r="D17777" s="240" t="n">
        <v>17777</v>
      </c>
    </row>
    <row r="17778" customFormat="false" ht="15.75" hidden="false" customHeight="false" outlineLevel="0" collapsed="false">
      <c r="D17778" s="240" t="n">
        <v>17778</v>
      </c>
    </row>
    <row r="17779" customFormat="false" ht="15.75" hidden="false" customHeight="false" outlineLevel="0" collapsed="false">
      <c r="D17779" s="240" t="n">
        <v>17779</v>
      </c>
    </row>
    <row r="17780" customFormat="false" ht="15.75" hidden="false" customHeight="false" outlineLevel="0" collapsed="false">
      <c r="D17780" s="240" t="n">
        <v>17780</v>
      </c>
    </row>
    <row r="17781" customFormat="false" ht="15.75" hidden="false" customHeight="false" outlineLevel="0" collapsed="false">
      <c r="D17781" s="240" t="n">
        <v>17781</v>
      </c>
    </row>
    <row r="17782" customFormat="false" ht="15.75" hidden="false" customHeight="false" outlineLevel="0" collapsed="false">
      <c r="D17782" s="240" t="n">
        <v>17782</v>
      </c>
    </row>
    <row r="17783" customFormat="false" ht="15.75" hidden="false" customHeight="false" outlineLevel="0" collapsed="false">
      <c r="D17783" s="240" t="n">
        <v>17783</v>
      </c>
    </row>
    <row r="17784" customFormat="false" ht="15.75" hidden="false" customHeight="false" outlineLevel="0" collapsed="false">
      <c r="D17784" s="240" t="n">
        <v>17784</v>
      </c>
    </row>
    <row r="17785" customFormat="false" ht="15.75" hidden="false" customHeight="false" outlineLevel="0" collapsed="false">
      <c r="D17785" s="240" t="n">
        <v>17785</v>
      </c>
    </row>
    <row r="17786" customFormat="false" ht="15.75" hidden="false" customHeight="false" outlineLevel="0" collapsed="false">
      <c r="D17786" s="240" t="n">
        <v>17786</v>
      </c>
    </row>
    <row r="17787" customFormat="false" ht="15.75" hidden="false" customHeight="false" outlineLevel="0" collapsed="false">
      <c r="D17787" s="240" t="n">
        <v>17787</v>
      </c>
    </row>
    <row r="17788" customFormat="false" ht="15.75" hidden="false" customHeight="false" outlineLevel="0" collapsed="false">
      <c r="D17788" s="240" t="n">
        <v>17788</v>
      </c>
    </row>
    <row r="17789" customFormat="false" ht="15.75" hidden="false" customHeight="false" outlineLevel="0" collapsed="false">
      <c r="D17789" s="240" t="n">
        <v>17789</v>
      </c>
    </row>
    <row r="17790" customFormat="false" ht="15.75" hidden="false" customHeight="false" outlineLevel="0" collapsed="false">
      <c r="D17790" s="240" t="n">
        <v>17790</v>
      </c>
    </row>
    <row r="17791" customFormat="false" ht="15.75" hidden="false" customHeight="false" outlineLevel="0" collapsed="false">
      <c r="D17791" s="240" t="n">
        <v>17791</v>
      </c>
    </row>
    <row r="17792" customFormat="false" ht="15.75" hidden="false" customHeight="false" outlineLevel="0" collapsed="false">
      <c r="D17792" s="240" t="n">
        <v>17792</v>
      </c>
    </row>
    <row r="17793" customFormat="false" ht="15.75" hidden="false" customHeight="false" outlineLevel="0" collapsed="false">
      <c r="D17793" s="240" t="n">
        <v>17793</v>
      </c>
    </row>
    <row r="17794" customFormat="false" ht="15.75" hidden="false" customHeight="false" outlineLevel="0" collapsed="false">
      <c r="D17794" s="240" t="n">
        <v>17794</v>
      </c>
    </row>
    <row r="17795" customFormat="false" ht="15.75" hidden="false" customHeight="false" outlineLevel="0" collapsed="false">
      <c r="D17795" s="240" t="n">
        <v>17795</v>
      </c>
    </row>
    <row r="17796" customFormat="false" ht="15.75" hidden="false" customHeight="false" outlineLevel="0" collapsed="false">
      <c r="D17796" s="240" t="n">
        <v>17796</v>
      </c>
    </row>
    <row r="17797" customFormat="false" ht="15.75" hidden="false" customHeight="false" outlineLevel="0" collapsed="false">
      <c r="D17797" s="240" t="n">
        <v>17797</v>
      </c>
    </row>
    <row r="17798" customFormat="false" ht="15.75" hidden="false" customHeight="false" outlineLevel="0" collapsed="false">
      <c r="D17798" s="240" t="n">
        <v>17798</v>
      </c>
    </row>
    <row r="17799" customFormat="false" ht="15.75" hidden="false" customHeight="false" outlineLevel="0" collapsed="false">
      <c r="D17799" s="240" t="n">
        <v>17799</v>
      </c>
    </row>
    <row r="17800" customFormat="false" ht="15.75" hidden="false" customHeight="false" outlineLevel="0" collapsed="false">
      <c r="D17800" s="240" t="n">
        <v>17800</v>
      </c>
    </row>
    <row r="17801" customFormat="false" ht="15.75" hidden="false" customHeight="false" outlineLevel="0" collapsed="false">
      <c r="D17801" s="240" t="n">
        <v>17801</v>
      </c>
    </row>
    <row r="17802" customFormat="false" ht="15.75" hidden="false" customHeight="false" outlineLevel="0" collapsed="false">
      <c r="D17802" s="240" t="n">
        <v>17802</v>
      </c>
    </row>
    <row r="17803" customFormat="false" ht="15.75" hidden="false" customHeight="false" outlineLevel="0" collapsed="false">
      <c r="D17803" s="240" t="n">
        <v>17803</v>
      </c>
    </row>
    <row r="17804" customFormat="false" ht="15.75" hidden="false" customHeight="false" outlineLevel="0" collapsed="false">
      <c r="D17804" s="240" t="n">
        <v>17804</v>
      </c>
    </row>
    <row r="17805" customFormat="false" ht="15.75" hidden="false" customHeight="false" outlineLevel="0" collapsed="false">
      <c r="D17805" s="240" t="n">
        <v>17805</v>
      </c>
    </row>
    <row r="17806" customFormat="false" ht="15.75" hidden="false" customHeight="false" outlineLevel="0" collapsed="false">
      <c r="D17806" s="240" t="n">
        <v>17806</v>
      </c>
    </row>
    <row r="17807" customFormat="false" ht="15.75" hidden="false" customHeight="false" outlineLevel="0" collapsed="false">
      <c r="D17807" s="240" t="n">
        <v>17807</v>
      </c>
    </row>
    <row r="17808" customFormat="false" ht="15.75" hidden="false" customHeight="false" outlineLevel="0" collapsed="false">
      <c r="D17808" s="240" t="n">
        <v>17808</v>
      </c>
    </row>
    <row r="17809" customFormat="false" ht="15.75" hidden="false" customHeight="false" outlineLevel="0" collapsed="false">
      <c r="D17809" s="240" t="n">
        <v>17809</v>
      </c>
    </row>
    <row r="17810" customFormat="false" ht="15.75" hidden="false" customHeight="false" outlineLevel="0" collapsed="false">
      <c r="D17810" s="240" t="n">
        <v>17810</v>
      </c>
    </row>
    <row r="17811" customFormat="false" ht="15.75" hidden="false" customHeight="false" outlineLevel="0" collapsed="false">
      <c r="D17811" s="240" t="n">
        <v>17811</v>
      </c>
    </row>
    <row r="17812" customFormat="false" ht="15.75" hidden="false" customHeight="false" outlineLevel="0" collapsed="false">
      <c r="D17812" s="240" t="n">
        <v>17812</v>
      </c>
    </row>
    <row r="17813" customFormat="false" ht="15.75" hidden="false" customHeight="false" outlineLevel="0" collapsed="false">
      <c r="D17813" s="240" t="n">
        <v>17813</v>
      </c>
    </row>
    <row r="17814" customFormat="false" ht="15.75" hidden="false" customHeight="false" outlineLevel="0" collapsed="false">
      <c r="D17814" s="240" t="n">
        <v>17814</v>
      </c>
    </row>
    <row r="17815" customFormat="false" ht="15.75" hidden="false" customHeight="false" outlineLevel="0" collapsed="false">
      <c r="D17815" s="240" t="n">
        <v>17815</v>
      </c>
    </row>
    <row r="17816" customFormat="false" ht="15.75" hidden="false" customHeight="false" outlineLevel="0" collapsed="false">
      <c r="D17816" s="240" t="n">
        <v>17816</v>
      </c>
    </row>
    <row r="17817" customFormat="false" ht="15.75" hidden="false" customHeight="false" outlineLevel="0" collapsed="false">
      <c r="D17817" s="240" t="n">
        <v>17817</v>
      </c>
    </row>
    <row r="17818" customFormat="false" ht="15.75" hidden="false" customHeight="false" outlineLevel="0" collapsed="false">
      <c r="D17818" s="240" t="n">
        <v>17818</v>
      </c>
    </row>
    <row r="17819" customFormat="false" ht="15.75" hidden="false" customHeight="false" outlineLevel="0" collapsed="false">
      <c r="D17819" s="240" t="n">
        <v>17819</v>
      </c>
    </row>
    <row r="17820" customFormat="false" ht="15.75" hidden="false" customHeight="false" outlineLevel="0" collapsed="false">
      <c r="D17820" s="240" t="n">
        <v>17820</v>
      </c>
    </row>
    <row r="17821" customFormat="false" ht="15.75" hidden="false" customHeight="false" outlineLevel="0" collapsed="false">
      <c r="D17821" s="240" t="n">
        <v>17821</v>
      </c>
    </row>
    <row r="17822" customFormat="false" ht="15.75" hidden="false" customHeight="false" outlineLevel="0" collapsed="false">
      <c r="D17822" s="240" t="n">
        <v>17822</v>
      </c>
    </row>
    <row r="17823" customFormat="false" ht="15.75" hidden="false" customHeight="false" outlineLevel="0" collapsed="false">
      <c r="D17823" s="240" t="n">
        <v>17823</v>
      </c>
    </row>
    <row r="17824" customFormat="false" ht="15.75" hidden="false" customHeight="false" outlineLevel="0" collapsed="false">
      <c r="D17824" s="240" t="n">
        <v>17824</v>
      </c>
    </row>
    <row r="17825" customFormat="false" ht="15.75" hidden="false" customHeight="false" outlineLevel="0" collapsed="false">
      <c r="D17825" s="240" t="n">
        <v>17825</v>
      </c>
    </row>
    <row r="17826" customFormat="false" ht="15.75" hidden="false" customHeight="false" outlineLevel="0" collapsed="false">
      <c r="D17826" s="240" t="n">
        <v>17826</v>
      </c>
    </row>
    <row r="17827" customFormat="false" ht="15.75" hidden="false" customHeight="false" outlineLevel="0" collapsed="false">
      <c r="D17827" s="240" t="n">
        <v>17827</v>
      </c>
    </row>
    <row r="17828" customFormat="false" ht="15.75" hidden="false" customHeight="false" outlineLevel="0" collapsed="false">
      <c r="D17828" s="240" t="n">
        <v>17828</v>
      </c>
    </row>
    <row r="17829" customFormat="false" ht="15.75" hidden="false" customHeight="false" outlineLevel="0" collapsed="false">
      <c r="D17829" s="240" t="n">
        <v>17829</v>
      </c>
    </row>
    <row r="17830" customFormat="false" ht="15.75" hidden="false" customHeight="false" outlineLevel="0" collapsed="false">
      <c r="D17830" s="240" t="n">
        <v>17830</v>
      </c>
    </row>
    <row r="17831" customFormat="false" ht="15.75" hidden="false" customHeight="false" outlineLevel="0" collapsed="false">
      <c r="D17831" s="240" t="n">
        <v>17831</v>
      </c>
    </row>
    <row r="17832" customFormat="false" ht="15.75" hidden="false" customHeight="false" outlineLevel="0" collapsed="false">
      <c r="D17832" s="240" t="n">
        <v>17832</v>
      </c>
    </row>
    <row r="17833" customFormat="false" ht="15.75" hidden="false" customHeight="false" outlineLevel="0" collapsed="false">
      <c r="D17833" s="240" t="n">
        <v>17833</v>
      </c>
    </row>
    <row r="17834" customFormat="false" ht="15.75" hidden="false" customHeight="false" outlineLevel="0" collapsed="false">
      <c r="D17834" s="240" t="n">
        <v>17834</v>
      </c>
    </row>
    <row r="17835" customFormat="false" ht="15.75" hidden="false" customHeight="false" outlineLevel="0" collapsed="false">
      <c r="D17835" s="240" t="n">
        <v>17835</v>
      </c>
    </row>
    <row r="17836" customFormat="false" ht="15.75" hidden="false" customHeight="false" outlineLevel="0" collapsed="false">
      <c r="D17836" s="240" t="n">
        <v>17836</v>
      </c>
    </row>
    <row r="17837" customFormat="false" ht="15.75" hidden="false" customHeight="false" outlineLevel="0" collapsed="false">
      <c r="D17837" s="240" t="n">
        <v>17837</v>
      </c>
    </row>
    <row r="17838" customFormat="false" ht="15.75" hidden="false" customHeight="false" outlineLevel="0" collapsed="false">
      <c r="D17838" s="240" t="n">
        <v>17838</v>
      </c>
    </row>
    <row r="17839" customFormat="false" ht="15.75" hidden="false" customHeight="false" outlineLevel="0" collapsed="false">
      <c r="D17839" s="240" t="n">
        <v>17839</v>
      </c>
    </row>
    <row r="17840" customFormat="false" ht="15.75" hidden="false" customHeight="false" outlineLevel="0" collapsed="false">
      <c r="D17840" s="240" t="n">
        <v>17840</v>
      </c>
    </row>
    <row r="17841" customFormat="false" ht="15.75" hidden="false" customHeight="false" outlineLevel="0" collapsed="false">
      <c r="D17841" s="240" t="n">
        <v>17841</v>
      </c>
    </row>
    <row r="17842" customFormat="false" ht="15.75" hidden="false" customHeight="false" outlineLevel="0" collapsed="false">
      <c r="D17842" s="240" t="n">
        <v>17842</v>
      </c>
    </row>
    <row r="17843" customFormat="false" ht="15.75" hidden="false" customHeight="false" outlineLevel="0" collapsed="false">
      <c r="D17843" s="240" t="n">
        <v>17843</v>
      </c>
    </row>
    <row r="17844" customFormat="false" ht="15.75" hidden="false" customHeight="false" outlineLevel="0" collapsed="false">
      <c r="D17844" s="240" t="n">
        <v>17844</v>
      </c>
    </row>
    <row r="17845" customFormat="false" ht="15.75" hidden="false" customHeight="false" outlineLevel="0" collapsed="false">
      <c r="D17845" s="240" t="n">
        <v>17845</v>
      </c>
    </row>
    <row r="17846" customFormat="false" ht="15.75" hidden="false" customHeight="false" outlineLevel="0" collapsed="false">
      <c r="D17846" s="240" t="n">
        <v>17846</v>
      </c>
    </row>
    <row r="17847" customFormat="false" ht="15.75" hidden="false" customHeight="false" outlineLevel="0" collapsed="false">
      <c r="D17847" s="240" t="n">
        <v>17847</v>
      </c>
    </row>
    <row r="17848" customFormat="false" ht="15.75" hidden="false" customHeight="false" outlineLevel="0" collapsed="false">
      <c r="D17848" s="240" t="n">
        <v>17848</v>
      </c>
    </row>
    <row r="17849" customFormat="false" ht="15.75" hidden="false" customHeight="false" outlineLevel="0" collapsed="false">
      <c r="D17849" s="240" t="n">
        <v>17849</v>
      </c>
    </row>
    <row r="17850" customFormat="false" ht="15.75" hidden="false" customHeight="false" outlineLevel="0" collapsed="false">
      <c r="D17850" s="240" t="n">
        <v>17850</v>
      </c>
    </row>
    <row r="17851" customFormat="false" ht="15.75" hidden="false" customHeight="false" outlineLevel="0" collapsed="false">
      <c r="D17851" s="240" t="n">
        <v>17851</v>
      </c>
    </row>
    <row r="17852" customFormat="false" ht="15.75" hidden="false" customHeight="false" outlineLevel="0" collapsed="false">
      <c r="D17852" s="240" t="n">
        <v>17852</v>
      </c>
    </row>
    <row r="17853" customFormat="false" ht="15.75" hidden="false" customHeight="false" outlineLevel="0" collapsed="false">
      <c r="D17853" s="240" t="n">
        <v>17853</v>
      </c>
    </row>
    <row r="17854" customFormat="false" ht="15.75" hidden="false" customHeight="false" outlineLevel="0" collapsed="false">
      <c r="D17854" s="240" t="n">
        <v>17854</v>
      </c>
    </row>
    <row r="17855" customFormat="false" ht="15.75" hidden="false" customHeight="false" outlineLevel="0" collapsed="false">
      <c r="D17855" s="240" t="n">
        <v>17855</v>
      </c>
    </row>
    <row r="17856" customFormat="false" ht="15.75" hidden="false" customHeight="false" outlineLevel="0" collapsed="false">
      <c r="D17856" s="240" t="n">
        <v>17856</v>
      </c>
    </row>
    <row r="17857" customFormat="false" ht="15.75" hidden="false" customHeight="false" outlineLevel="0" collapsed="false">
      <c r="D17857" s="240" t="n">
        <v>17857</v>
      </c>
    </row>
    <row r="17858" customFormat="false" ht="15.75" hidden="false" customHeight="false" outlineLevel="0" collapsed="false">
      <c r="D17858" s="240" t="n">
        <v>17858</v>
      </c>
    </row>
    <row r="17859" customFormat="false" ht="15.75" hidden="false" customHeight="false" outlineLevel="0" collapsed="false">
      <c r="D17859" s="240" t="n">
        <v>17859</v>
      </c>
    </row>
    <row r="17860" customFormat="false" ht="15.75" hidden="false" customHeight="false" outlineLevel="0" collapsed="false">
      <c r="D17860" s="240" t="n">
        <v>17860</v>
      </c>
    </row>
    <row r="17861" customFormat="false" ht="15.75" hidden="false" customHeight="false" outlineLevel="0" collapsed="false">
      <c r="D17861" s="240" t="n">
        <v>17861</v>
      </c>
    </row>
    <row r="17862" customFormat="false" ht="15.75" hidden="false" customHeight="false" outlineLevel="0" collapsed="false">
      <c r="D17862" s="240" t="n">
        <v>17862</v>
      </c>
    </row>
    <row r="17863" customFormat="false" ht="15.75" hidden="false" customHeight="false" outlineLevel="0" collapsed="false">
      <c r="D17863" s="240" t="n">
        <v>17863</v>
      </c>
    </row>
    <row r="17864" customFormat="false" ht="15.75" hidden="false" customHeight="false" outlineLevel="0" collapsed="false">
      <c r="D17864" s="240" t="n">
        <v>17864</v>
      </c>
    </row>
    <row r="17865" customFormat="false" ht="15.75" hidden="false" customHeight="false" outlineLevel="0" collapsed="false">
      <c r="D17865" s="240" t="n">
        <v>17865</v>
      </c>
    </row>
    <row r="17866" customFormat="false" ht="15.75" hidden="false" customHeight="false" outlineLevel="0" collapsed="false">
      <c r="D17866" s="240" t="n">
        <v>17866</v>
      </c>
    </row>
    <row r="17867" customFormat="false" ht="15.75" hidden="false" customHeight="false" outlineLevel="0" collapsed="false">
      <c r="D17867" s="240" t="n">
        <v>17867</v>
      </c>
    </row>
    <row r="17868" customFormat="false" ht="15.75" hidden="false" customHeight="false" outlineLevel="0" collapsed="false">
      <c r="D17868" s="240" t="n">
        <v>17868</v>
      </c>
    </row>
    <row r="17869" customFormat="false" ht="15.75" hidden="false" customHeight="false" outlineLevel="0" collapsed="false">
      <c r="D17869" s="240" t="n">
        <v>17869</v>
      </c>
    </row>
    <row r="17870" customFormat="false" ht="15.75" hidden="false" customHeight="false" outlineLevel="0" collapsed="false">
      <c r="D17870" s="240" t="n">
        <v>17870</v>
      </c>
    </row>
    <row r="17871" customFormat="false" ht="15.75" hidden="false" customHeight="false" outlineLevel="0" collapsed="false">
      <c r="D17871" s="240" t="n">
        <v>17871</v>
      </c>
    </row>
    <row r="17872" customFormat="false" ht="15.75" hidden="false" customHeight="false" outlineLevel="0" collapsed="false">
      <c r="D17872" s="240" t="n">
        <v>17872</v>
      </c>
    </row>
    <row r="17873" customFormat="false" ht="15.75" hidden="false" customHeight="false" outlineLevel="0" collapsed="false">
      <c r="D17873" s="240" t="n">
        <v>17873</v>
      </c>
    </row>
    <row r="17874" customFormat="false" ht="15.75" hidden="false" customHeight="false" outlineLevel="0" collapsed="false">
      <c r="D17874" s="240" t="n">
        <v>17874</v>
      </c>
    </row>
    <row r="17875" customFormat="false" ht="15.75" hidden="false" customHeight="false" outlineLevel="0" collapsed="false">
      <c r="D17875" s="240" t="n">
        <v>17875</v>
      </c>
    </row>
    <row r="17876" customFormat="false" ht="15.75" hidden="false" customHeight="false" outlineLevel="0" collapsed="false">
      <c r="D17876" s="240" t="n">
        <v>17876</v>
      </c>
    </row>
    <row r="17877" customFormat="false" ht="15.75" hidden="false" customHeight="false" outlineLevel="0" collapsed="false">
      <c r="D17877" s="240" t="n">
        <v>17877</v>
      </c>
    </row>
    <row r="17878" customFormat="false" ht="15.75" hidden="false" customHeight="false" outlineLevel="0" collapsed="false">
      <c r="D17878" s="240" t="n">
        <v>17878</v>
      </c>
    </row>
    <row r="17879" customFormat="false" ht="15.75" hidden="false" customHeight="false" outlineLevel="0" collapsed="false">
      <c r="D17879" s="240" t="n">
        <v>17879</v>
      </c>
    </row>
    <row r="17880" customFormat="false" ht="15.75" hidden="false" customHeight="false" outlineLevel="0" collapsed="false">
      <c r="D17880" s="240" t="n">
        <v>17880</v>
      </c>
    </row>
    <row r="17881" customFormat="false" ht="15.75" hidden="false" customHeight="false" outlineLevel="0" collapsed="false">
      <c r="D17881" s="240" t="n">
        <v>17881</v>
      </c>
    </row>
    <row r="17882" customFormat="false" ht="15.75" hidden="false" customHeight="false" outlineLevel="0" collapsed="false">
      <c r="D17882" s="240" t="n">
        <v>17882</v>
      </c>
    </row>
    <row r="17883" customFormat="false" ht="15.75" hidden="false" customHeight="false" outlineLevel="0" collapsed="false">
      <c r="D17883" s="240" t="n">
        <v>17883</v>
      </c>
    </row>
    <row r="17884" customFormat="false" ht="15.75" hidden="false" customHeight="false" outlineLevel="0" collapsed="false">
      <c r="D17884" s="240" t="n">
        <v>17884</v>
      </c>
    </row>
    <row r="17885" customFormat="false" ht="15.75" hidden="false" customHeight="false" outlineLevel="0" collapsed="false">
      <c r="D17885" s="240" t="n">
        <v>17885</v>
      </c>
    </row>
    <row r="17886" customFormat="false" ht="15.75" hidden="false" customHeight="false" outlineLevel="0" collapsed="false">
      <c r="D17886" s="240" t="n">
        <v>17886</v>
      </c>
    </row>
    <row r="17887" customFormat="false" ht="15.75" hidden="false" customHeight="false" outlineLevel="0" collapsed="false">
      <c r="D17887" s="240" t="n">
        <v>17887</v>
      </c>
    </row>
    <row r="17888" customFormat="false" ht="15.75" hidden="false" customHeight="false" outlineLevel="0" collapsed="false">
      <c r="D17888" s="240" t="n">
        <v>17888</v>
      </c>
    </row>
    <row r="17889" customFormat="false" ht="15.75" hidden="false" customHeight="false" outlineLevel="0" collapsed="false">
      <c r="D17889" s="240" t="n">
        <v>17889</v>
      </c>
    </row>
    <row r="17890" customFormat="false" ht="15.75" hidden="false" customHeight="false" outlineLevel="0" collapsed="false">
      <c r="D17890" s="240" t="n">
        <v>17890</v>
      </c>
    </row>
    <row r="17891" customFormat="false" ht="15.75" hidden="false" customHeight="false" outlineLevel="0" collapsed="false">
      <c r="D17891" s="240" t="n">
        <v>17891</v>
      </c>
    </row>
    <row r="17892" customFormat="false" ht="15.75" hidden="false" customHeight="false" outlineLevel="0" collapsed="false">
      <c r="D17892" s="240" t="n">
        <v>17892</v>
      </c>
    </row>
    <row r="17893" customFormat="false" ht="15.75" hidden="false" customHeight="false" outlineLevel="0" collapsed="false">
      <c r="D17893" s="240" t="n">
        <v>17893</v>
      </c>
    </row>
    <row r="17894" customFormat="false" ht="15.75" hidden="false" customHeight="false" outlineLevel="0" collapsed="false">
      <c r="D17894" s="240" t="n">
        <v>17894</v>
      </c>
    </row>
    <row r="17895" customFormat="false" ht="15.75" hidden="false" customHeight="false" outlineLevel="0" collapsed="false">
      <c r="D17895" s="240" t="n">
        <v>17895</v>
      </c>
    </row>
    <row r="17896" customFormat="false" ht="15.75" hidden="false" customHeight="false" outlineLevel="0" collapsed="false">
      <c r="D17896" s="240" t="n">
        <v>17896</v>
      </c>
    </row>
    <row r="17897" customFormat="false" ht="15.75" hidden="false" customHeight="false" outlineLevel="0" collapsed="false">
      <c r="D17897" s="240" t="n">
        <v>17897</v>
      </c>
    </row>
    <row r="17898" customFormat="false" ht="15.75" hidden="false" customHeight="false" outlineLevel="0" collapsed="false">
      <c r="D17898" s="240" t="n">
        <v>17898</v>
      </c>
    </row>
    <row r="17899" customFormat="false" ht="15.75" hidden="false" customHeight="false" outlineLevel="0" collapsed="false">
      <c r="D17899" s="240" t="n">
        <v>17899</v>
      </c>
    </row>
    <row r="17900" customFormat="false" ht="15.75" hidden="false" customHeight="false" outlineLevel="0" collapsed="false">
      <c r="D17900" s="240" t="n">
        <v>17900</v>
      </c>
    </row>
    <row r="17901" customFormat="false" ht="15.75" hidden="false" customHeight="false" outlineLevel="0" collapsed="false">
      <c r="D17901" s="240" t="n">
        <v>17901</v>
      </c>
    </row>
    <row r="17902" customFormat="false" ht="15.75" hidden="false" customHeight="false" outlineLevel="0" collapsed="false">
      <c r="D17902" s="240" t="n">
        <v>17902</v>
      </c>
    </row>
    <row r="17903" customFormat="false" ht="15.75" hidden="false" customHeight="false" outlineLevel="0" collapsed="false">
      <c r="D17903" s="240" t="n">
        <v>17903</v>
      </c>
    </row>
    <row r="17904" customFormat="false" ht="15.75" hidden="false" customHeight="false" outlineLevel="0" collapsed="false">
      <c r="D17904" s="240" t="n">
        <v>17904</v>
      </c>
    </row>
    <row r="17905" customFormat="false" ht="15.75" hidden="false" customHeight="false" outlineLevel="0" collapsed="false">
      <c r="D17905" s="240" t="n">
        <v>17905</v>
      </c>
    </row>
    <row r="17906" customFormat="false" ht="15.75" hidden="false" customHeight="false" outlineLevel="0" collapsed="false">
      <c r="D17906" s="240" t="n">
        <v>17906</v>
      </c>
    </row>
    <row r="17907" customFormat="false" ht="15.75" hidden="false" customHeight="false" outlineLevel="0" collapsed="false">
      <c r="D17907" s="240" t="n">
        <v>17907</v>
      </c>
    </row>
    <row r="17908" customFormat="false" ht="15.75" hidden="false" customHeight="false" outlineLevel="0" collapsed="false">
      <c r="D17908" s="240" t="n">
        <v>17908</v>
      </c>
    </row>
    <row r="17909" customFormat="false" ht="15.75" hidden="false" customHeight="false" outlineLevel="0" collapsed="false">
      <c r="D17909" s="240" t="n">
        <v>17909</v>
      </c>
    </row>
    <row r="17910" customFormat="false" ht="15.75" hidden="false" customHeight="false" outlineLevel="0" collapsed="false">
      <c r="D17910" s="240" t="n">
        <v>17910</v>
      </c>
    </row>
    <row r="17911" customFormat="false" ht="15.75" hidden="false" customHeight="false" outlineLevel="0" collapsed="false">
      <c r="D17911" s="240" t="n">
        <v>17911</v>
      </c>
    </row>
    <row r="17912" customFormat="false" ht="15.75" hidden="false" customHeight="false" outlineLevel="0" collapsed="false">
      <c r="D17912" s="240" t="n">
        <v>17912</v>
      </c>
    </row>
    <row r="17913" customFormat="false" ht="15.75" hidden="false" customHeight="false" outlineLevel="0" collapsed="false">
      <c r="D17913" s="240" t="n">
        <v>17913</v>
      </c>
    </row>
    <row r="17914" customFormat="false" ht="15.75" hidden="false" customHeight="false" outlineLevel="0" collapsed="false">
      <c r="D17914" s="240" t="n">
        <v>17914</v>
      </c>
    </row>
    <row r="17915" customFormat="false" ht="15.75" hidden="false" customHeight="false" outlineLevel="0" collapsed="false">
      <c r="D17915" s="240" t="n">
        <v>17915</v>
      </c>
    </row>
    <row r="17916" customFormat="false" ht="15.75" hidden="false" customHeight="false" outlineLevel="0" collapsed="false">
      <c r="D17916" s="240" t="n">
        <v>17916</v>
      </c>
    </row>
    <row r="17917" customFormat="false" ht="15.75" hidden="false" customHeight="false" outlineLevel="0" collapsed="false">
      <c r="D17917" s="240" t="n">
        <v>17917</v>
      </c>
    </row>
    <row r="17918" customFormat="false" ht="15.75" hidden="false" customHeight="false" outlineLevel="0" collapsed="false">
      <c r="D17918" s="240" t="n">
        <v>17918</v>
      </c>
    </row>
    <row r="17919" customFormat="false" ht="15.75" hidden="false" customHeight="false" outlineLevel="0" collapsed="false">
      <c r="D17919" s="240" t="n">
        <v>17919</v>
      </c>
    </row>
    <row r="17920" customFormat="false" ht="15.75" hidden="false" customHeight="false" outlineLevel="0" collapsed="false">
      <c r="D17920" s="240" t="n">
        <v>17920</v>
      </c>
    </row>
    <row r="17921" customFormat="false" ht="15.75" hidden="false" customHeight="false" outlineLevel="0" collapsed="false">
      <c r="D17921" s="240" t="n">
        <v>17921</v>
      </c>
    </row>
    <row r="17922" customFormat="false" ht="15.75" hidden="false" customHeight="false" outlineLevel="0" collapsed="false">
      <c r="D17922" s="240" t="n">
        <v>17922</v>
      </c>
    </row>
    <row r="17923" customFormat="false" ht="15.75" hidden="false" customHeight="false" outlineLevel="0" collapsed="false">
      <c r="D17923" s="240" t="n">
        <v>17923</v>
      </c>
    </row>
    <row r="17924" customFormat="false" ht="15.75" hidden="false" customHeight="false" outlineLevel="0" collapsed="false">
      <c r="D17924" s="240" t="n">
        <v>17924</v>
      </c>
    </row>
    <row r="17925" customFormat="false" ht="15.75" hidden="false" customHeight="false" outlineLevel="0" collapsed="false">
      <c r="D17925" s="240" t="n">
        <v>17925</v>
      </c>
    </row>
    <row r="17926" customFormat="false" ht="15.75" hidden="false" customHeight="false" outlineLevel="0" collapsed="false">
      <c r="D17926" s="240" t="n">
        <v>17926</v>
      </c>
    </row>
    <row r="17927" customFormat="false" ht="15.75" hidden="false" customHeight="false" outlineLevel="0" collapsed="false">
      <c r="D17927" s="240" t="n">
        <v>17927</v>
      </c>
    </row>
    <row r="17928" customFormat="false" ht="15.75" hidden="false" customHeight="false" outlineLevel="0" collapsed="false">
      <c r="D17928" s="240" t="n">
        <v>17928</v>
      </c>
    </row>
    <row r="17929" customFormat="false" ht="15.75" hidden="false" customHeight="false" outlineLevel="0" collapsed="false">
      <c r="D17929" s="240" t="n">
        <v>17929</v>
      </c>
    </row>
    <row r="17930" customFormat="false" ht="15.75" hidden="false" customHeight="false" outlineLevel="0" collapsed="false">
      <c r="D17930" s="240" t="n">
        <v>17930</v>
      </c>
    </row>
    <row r="17931" customFormat="false" ht="15.75" hidden="false" customHeight="false" outlineLevel="0" collapsed="false">
      <c r="D17931" s="240" t="n">
        <v>17931</v>
      </c>
    </row>
    <row r="17932" customFormat="false" ht="15.75" hidden="false" customHeight="false" outlineLevel="0" collapsed="false">
      <c r="D17932" s="240" t="n">
        <v>17932</v>
      </c>
    </row>
    <row r="17933" customFormat="false" ht="15.75" hidden="false" customHeight="false" outlineLevel="0" collapsed="false">
      <c r="D17933" s="240" t="n">
        <v>17933</v>
      </c>
    </row>
    <row r="17934" customFormat="false" ht="15.75" hidden="false" customHeight="false" outlineLevel="0" collapsed="false">
      <c r="D17934" s="240" t="n">
        <v>17934</v>
      </c>
    </row>
    <row r="17935" customFormat="false" ht="15.75" hidden="false" customHeight="false" outlineLevel="0" collapsed="false">
      <c r="D17935" s="240" t="n">
        <v>17935</v>
      </c>
    </row>
    <row r="17936" customFormat="false" ht="15.75" hidden="false" customHeight="false" outlineLevel="0" collapsed="false">
      <c r="D17936" s="240" t="n">
        <v>17936</v>
      </c>
    </row>
    <row r="17937" customFormat="false" ht="15.75" hidden="false" customHeight="false" outlineLevel="0" collapsed="false">
      <c r="D17937" s="240" t="n">
        <v>17937</v>
      </c>
    </row>
    <row r="17938" customFormat="false" ht="15.75" hidden="false" customHeight="false" outlineLevel="0" collapsed="false">
      <c r="D17938" s="240" t="n">
        <v>17938</v>
      </c>
    </row>
    <row r="17939" customFormat="false" ht="15.75" hidden="false" customHeight="false" outlineLevel="0" collapsed="false">
      <c r="D17939" s="240" t="n">
        <v>17939</v>
      </c>
    </row>
    <row r="17940" customFormat="false" ht="15.75" hidden="false" customHeight="false" outlineLevel="0" collapsed="false">
      <c r="D17940" s="240" t="n">
        <v>17940</v>
      </c>
    </row>
    <row r="17941" customFormat="false" ht="15.75" hidden="false" customHeight="false" outlineLevel="0" collapsed="false">
      <c r="D17941" s="240" t="n">
        <v>17941</v>
      </c>
    </row>
    <row r="17942" customFormat="false" ht="15.75" hidden="false" customHeight="false" outlineLevel="0" collapsed="false">
      <c r="D17942" s="240" t="n">
        <v>17942</v>
      </c>
    </row>
    <row r="17943" customFormat="false" ht="15.75" hidden="false" customHeight="false" outlineLevel="0" collapsed="false">
      <c r="D17943" s="240" t="n">
        <v>17943</v>
      </c>
    </row>
    <row r="17944" customFormat="false" ht="15.75" hidden="false" customHeight="false" outlineLevel="0" collapsed="false">
      <c r="D17944" s="240" t="n">
        <v>17944</v>
      </c>
    </row>
    <row r="17945" customFormat="false" ht="15.75" hidden="false" customHeight="false" outlineLevel="0" collapsed="false">
      <c r="D17945" s="240" t="n">
        <v>17945</v>
      </c>
    </row>
    <row r="17946" customFormat="false" ht="15.75" hidden="false" customHeight="false" outlineLevel="0" collapsed="false">
      <c r="D17946" s="240" t="n">
        <v>17946</v>
      </c>
    </row>
    <row r="17947" customFormat="false" ht="15.75" hidden="false" customHeight="false" outlineLevel="0" collapsed="false">
      <c r="D17947" s="240" t="n">
        <v>17947</v>
      </c>
    </row>
    <row r="17948" customFormat="false" ht="15.75" hidden="false" customHeight="false" outlineLevel="0" collapsed="false">
      <c r="D17948" s="240" t="n">
        <v>17948</v>
      </c>
    </row>
    <row r="17949" customFormat="false" ht="15.75" hidden="false" customHeight="false" outlineLevel="0" collapsed="false">
      <c r="D17949" s="240" t="n">
        <v>17949</v>
      </c>
    </row>
    <row r="17950" customFormat="false" ht="15.75" hidden="false" customHeight="false" outlineLevel="0" collapsed="false">
      <c r="D17950" s="240" t="n">
        <v>17950</v>
      </c>
    </row>
    <row r="17951" customFormat="false" ht="15.75" hidden="false" customHeight="false" outlineLevel="0" collapsed="false">
      <c r="D17951" s="240" t="n">
        <v>17951</v>
      </c>
    </row>
    <row r="17952" customFormat="false" ht="15.75" hidden="false" customHeight="false" outlineLevel="0" collapsed="false">
      <c r="D17952" s="240" t="n">
        <v>17952</v>
      </c>
    </row>
    <row r="17953" customFormat="false" ht="15.75" hidden="false" customHeight="false" outlineLevel="0" collapsed="false">
      <c r="D17953" s="240" t="n">
        <v>17953</v>
      </c>
    </row>
    <row r="17954" customFormat="false" ht="15.75" hidden="false" customHeight="false" outlineLevel="0" collapsed="false">
      <c r="D17954" s="240" t="n">
        <v>17954</v>
      </c>
    </row>
    <row r="17955" customFormat="false" ht="15.75" hidden="false" customHeight="false" outlineLevel="0" collapsed="false">
      <c r="D17955" s="240" t="n">
        <v>17955</v>
      </c>
    </row>
    <row r="17956" customFormat="false" ht="15.75" hidden="false" customHeight="false" outlineLevel="0" collapsed="false">
      <c r="D17956" s="240" t="n">
        <v>17956</v>
      </c>
    </row>
    <row r="17957" customFormat="false" ht="15.75" hidden="false" customHeight="false" outlineLevel="0" collapsed="false">
      <c r="D17957" s="240" t="n">
        <v>17957</v>
      </c>
    </row>
    <row r="17958" customFormat="false" ht="15.75" hidden="false" customHeight="false" outlineLevel="0" collapsed="false">
      <c r="D17958" s="240" t="n">
        <v>17958</v>
      </c>
    </row>
    <row r="17959" customFormat="false" ht="15.75" hidden="false" customHeight="false" outlineLevel="0" collapsed="false">
      <c r="D17959" s="240" t="n">
        <v>17959</v>
      </c>
    </row>
    <row r="17960" customFormat="false" ht="15.75" hidden="false" customHeight="false" outlineLevel="0" collapsed="false">
      <c r="D17960" s="240" t="n">
        <v>17960</v>
      </c>
    </row>
    <row r="17961" customFormat="false" ht="15.75" hidden="false" customHeight="false" outlineLevel="0" collapsed="false">
      <c r="D17961" s="240" t="n">
        <v>17961</v>
      </c>
    </row>
    <row r="17962" customFormat="false" ht="15.75" hidden="false" customHeight="false" outlineLevel="0" collapsed="false">
      <c r="D17962" s="240" t="n">
        <v>17962</v>
      </c>
    </row>
    <row r="17963" customFormat="false" ht="15.75" hidden="false" customHeight="false" outlineLevel="0" collapsed="false">
      <c r="D17963" s="240" t="n">
        <v>17963</v>
      </c>
    </row>
    <row r="17964" customFormat="false" ht="15.75" hidden="false" customHeight="false" outlineLevel="0" collapsed="false">
      <c r="D17964" s="240" t="n">
        <v>17964</v>
      </c>
    </row>
    <row r="17965" customFormat="false" ht="15.75" hidden="false" customHeight="false" outlineLevel="0" collapsed="false">
      <c r="D17965" s="240" t="n">
        <v>17965</v>
      </c>
    </row>
    <row r="17966" customFormat="false" ht="15.75" hidden="false" customHeight="false" outlineLevel="0" collapsed="false">
      <c r="D17966" s="240" t="n">
        <v>17966</v>
      </c>
    </row>
    <row r="17967" customFormat="false" ht="15.75" hidden="false" customHeight="false" outlineLevel="0" collapsed="false">
      <c r="D17967" s="240" t="n">
        <v>17967</v>
      </c>
    </row>
    <row r="17968" customFormat="false" ht="15.75" hidden="false" customHeight="false" outlineLevel="0" collapsed="false">
      <c r="D17968" s="240" t="n">
        <v>17968</v>
      </c>
    </row>
    <row r="17969" customFormat="false" ht="15.75" hidden="false" customHeight="false" outlineLevel="0" collapsed="false">
      <c r="D17969" s="240" t="n">
        <v>17969</v>
      </c>
    </row>
    <row r="17970" customFormat="false" ht="15.75" hidden="false" customHeight="false" outlineLevel="0" collapsed="false">
      <c r="D17970" s="240" t="n">
        <v>17970</v>
      </c>
    </row>
    <row r="17971" customFormat="false" ht="15.75" hidden="false" customHeight="false" outlineLevel="0" collapsed="false">
      <c r="D17971" s="240" t="n">
        <v>17971</v>
      </c>
    </row>
    <row r="17972" customFormat="false" ht="15.75" hidden="false" customHeight="false" outlineLevel="0" collapsed="false">
      <c r="D17972" s="240" t="n">
        <v>17972</v>
      </c>
    </row>
    <row r="17973" customFormat="false" ht="15.75" hidden="false" customHeight="false" outlineLevel="0" collapsed="false">
      <c r="D17973" s="240" t="n">
        <v>17973</v>
      </c>
    </row>
    <row r="17974" customFormat="false" ht="15.75" hidden="false" customHeight="false" outlineLevel="0" collapsed="false">
      <c r="D17974" s="240" t="n">
        <v>17974</v>
      </c>
    </row>
    <row r="17975" customFormat="false" ht="15.75" hidden="false" customHeight="false" outlineLevel="0" collapsed="false">
      <c r="D17975" s="240" t="n">
        <v>17975</v>
      </c>
    </row>
    <row r="17976" customFormat="false" ht="15.75" hidden="false" customHeight="false" outlineLevel="0" collapsed="false">
      <c r="D17976" s="240" t="n">
        <v>17976</v>
      </c>
    </row>
    <row r="17977" customFormat="false" ht="15.75" hidden="false" customHeight="false" outlineLevel="0" collapsed="false">
      <c r="D17977" s="240" t="n">
        <v>17977</v>
      </c>
    </row>
    <row r="17978" customFormat="false" ht="15.75" hidden="false" customHeight="false" outlineLevel="0" collapsed="false">
      <c r="D17978" s="240" t="n">
        <v>17978</v>
      </c>
    </row>
    <row r="17979" customFormat="false" ht="15.75" hidden="false" customHeight="false" outlineLevel="0" collapsed="false">
      <c r="D17979" s="240" t="n">
        <v>17979</v>
      </c>
    </row>
    <row r="17980" customFormat="false" ht="15.75" hidden="false" customHeight="false" outlineLevel="0" collapsed="false">
      <c r="D17980" s="240" t="n">
        <v>17980</v>
      </c>
    </row>
    <row r="17981" customFormat="false" ht="15.75" hidden="false" customHeight="false" outlineLevel="0" collapsed="false">
      <c r="D17981" s="240" t="n">
        <v>17981</v>
      </c>
    </row>
    <row r="17982" customFormat="false" ht="15.75" hidden="false" customHeight="false" outlineLevel="0" collapsed="false">
      <c r="D17982" s="240" t="n">
        <v>17982</v>
      </c>
    </row>
    <row r="17983" customFormat="false" ht="15.75" hidden="false" customHeight="false" outlineLevel="0" collapsed="false">
      <c r="D17983" s="240" t="n">
        <v>17983</v>
      </c>
    </row>
    <row r="17984" customFormat="false" ht="15.75" hidden="false" customHeight="false" outlineLevel="0" collapsed="false">
      <c r="D17984" s="240" t="n">
        <v>17984</v>
      </c>
    </row>
    <row r="17985" customFormat="false" ht="15.75" hidden="false" customHeight="false" outlineLevel="0" collapsed="false">
      <c r="D17985" s="240" t="n">
        <v>17985</v>
      </c>
    </row>
    <row r="17986" customFormat="false" ht="15.75" hidden="false" customHeight="false" outlineLevel="0" collapsed="false">
      <c r="D17986" s="240" t="n">
        <v>17986</v>
      </c>
    </row>
    <row r="17987" customFormat="false" ht="15.75" hidden="false" customHeight="false" outlineLevel="0" collapsed="false">
      <c r="D17987" s="240" t="n">
        <v>17987</v>
      </c>
    </row>
    <row r="17988" customFormat="false" ht="15.75" hidden="false" customHeight="false" outlineLevel="0" collapsed="false">
      <c r="D17988" s="240" t="n">
        <v>17988</v>
      </c>
    </row>
    <row r="17989" customFormat="false" ht="15.75" hidden="false" customHeight="false" outlineLevel="0" collapsed="false">
      <c r="D17989" s="240" t="n">
        <v>17989</v>
      </c>
    </row>
    <row r="17990" customFormat="false" ht="15.75" hidden="false" customHeight="false" outlineLevel="0" collapsed="false">
      <c r="D17990" s="240" t="n">
        <v>17990</v>
      </c>
    </row>
    <row r="17991" customFormat="false" ht="15.75" hidden="false" customHeight="false" outlineLevel="0" collapsed="false">
      <c r="D17991" s="240" t="n">
        <v>17991</v>
      </c>
    </row>
    <row r="17992" customFormat="false" ht="15.75" hidden="false" customHeight="false" outlineLevel="0" collapsed="false">
      <c r="D17992" s="240" t="n">
        <v>17992</v>
      </c>
    </row>
    <row r="17993" customFormat="false" ht="15.75" hidden="false" customHeight="false" outlineLevel="0" collapsed="false">
      <c r="D17993" s="240" t="n">
        <v>17993</v>
      </c>
    </row>
    <row r="17994" customFormat="false" ht="15.75" hidden="false" customHeight="false" outlineLevel="0" collapsed="false">
      <c r="D17994" s="240" t="n">
        <v>17994</v>
      </c>
    </row>
    <row r="17995" customFormat="false" ht="15.75" hidden="false" customHeight="false" outlineLevel="0" collapsed="false">
      <c r="D17995" s="240" t="n">
        <v>17995</v>
      </c>
    </row>
    <row r="17996" customFormat="false" ht="15.75" hidden="false" customHeight="false" outlineLevel="0" collapsed="false">
      <c r="D17996" s="240" t="n">
        <v>17996</v>
      </c>
    </row>
    <row r="17997" customFormat="false" ht="15.75" hidden="false" customHeight="false" outlineLevel="0" collapsed="false">
      <c r="D17997" s="240" t="n">
        <v>17997</v>
      </c>
    </row>
    <row r="17998" customFormat="false" ht="15.75" hidden="false" customHeight="false" outlineLevel="0" collapsed="false">
      <c r="D17998" s="240" t="n">
        <v>17998</v>
      </c>
    </row>
    <row r="17999" customFormat="false" ht="15.75" hidden="false" customHeight="false" outlineLevel="0" collapsed="false">
      <c r="D17999" s="240" t="n">
        <v>17999</v>
      </c>
    </row>
    <row r="18000" customFormat="false" ht="15.75" hidden="false" customHeight="false" outlineLevel="0" collapsed="false">
      <c r="D18000" s="240" t="n">
        <v>18000</v>
      </c>
    </row>
    <row r="18001" customFormat="false" ht="15.75" hidden="false" customHeight="false" outlineLevel="0" collapsed="false">
      <c r="D18001" s="240" t="n">
        <v>18001</v>
      </c>
    </row>
    <row r="18002" customFormat="false" ht="15.75" hidden="false" customHeight="false" outlineLevel="0" collapsed="false">
      <c r="D18002" s="240" t="n">
        <v>18002</v>
      </c>
    </row>
    <row r="18003" customFormat="false" ht="15.75" hidden="false" customHeight="false" outlineLevel="0" collapsed="false">
      <c r="D18003" s="240" t="n">
        <v>18003</v>
      </c>
    </row>
    <row r="18004" customFormat="false" ht="15.75" hidden="false" customHeight="false" outlineLevel="0" collapsed="false">
      <c r="D18004" s="240" t="n">
        <v>18004</v>
      </c>
    </row>
    <row r="18005" customFormat="false" ht="15.75" hidden="false" customHeight="false" outlineLevel="0" collapsed="false">
      <c r="D18005" s="240" t="n">
        <v>18005</v>
      </c>
    </row>
    <row r="18006" customFormat="false" ht="15.75" hidden="false" customHeight="false" outlineLevel="0" collapsed="false">
      <c r="D18006" s="240" t="n">
        <v>18006</v>
      </c>
    </row>
    <row r="18007" customFormat="false" ht="15.75" hidden="false" customHeight="false" outlineLevel="0" collapsed="false">
      <c r="D18007" s="240" t="n">
        <v>18007</v>
      </c>
    </row>
    <row r="18008" customFormat="false" ht="15.75" hidden="false" customHeight="false" outlineLevel="0" collapsed="false">
      <c r="D18008" s="240" t="n">
        <v>18008</v>
      </c>
    </row>
    <row r="18009" customFormat="false" ht="15.75" hidden="false" customHeight="false" outlineLevel="0" collapsed="false">
      <c r="D18009" s="240" t="n">
        <v>18009</v>
      </c>
    </row>
    <row r="18010" customFormat="false" ht="15.75" hidden="false" customHeight="false" outlineLevel="0" collapsed="false">
      <c r="D18010" s="240" t="n">
        <v>18010</v>
      </c>
    </row>
    <row r="18011" customFormat="false" ht="15.75" hidden="false" customHeight="false" outlineLevel="0" collapsed="false">
      <c r="D18011" s="240" t="n">
        <v>18011</v>
      </c>
    </row>
    <row r="18012" customFormat="false" ht="15.75" hidden="false" customHeight="false" outlineLevel="0" collapsed="false">
      <c r="D18012" s="240" t="n">
        <v>18012</v>
      </c>
    </row>
    <row r="18013" customFormat="false" ht="15.75" hidden="false" customHeight="false" outlineLevel="0" collapsed="false">
      <c r="D18013" s="240" t="n">
        <v>18013</v>
      </c>
    </row>
    <row r="18014" customFormat="false" ht="15.75" hidden="false" customHeight="false" outlineLevel="0" collapsed="false">
      <c r="D18014" s="240" t="n">
        <v>18014</v>
      </c>
    </row>
    <row r="18015" customFormat="false" ht="15.75" hidden="false" customHeight="false" outlineLevel="0" collapsed="false">
      <c r="D18015" s="240" t="n">
        <v>18015</v>
      </c>
    </row>
    <row r="18016" customFormat="false" ht="15.75" hidden="false" customHeight="false" outlineLevel="0" collapsed="false">
      <c r="D18016" s="240" t="n">
        <v>18016</v>
      </c>
    </row>
    <row r="18017" customFormat="false" ht="15.75" hidden="false" customHeight="false" outlineLevel="0" collapsed="false">
      <c r="D18017" s="240" t="n">
        <v>18017</v>
      </c>
    </row>
    <row r="18018" customFormat="false" ht="15.75" hidden="false" customHeight="false" outlineLevel="0" collapsed="false">
      <c r="D18018" s="240" t="n">
        <v>18018</v>
      </c>
    </row>
    <row r="18019" customFormat="false" ht="15.75" hidden="false" customHeight="false" outlineLevel="0" collapsed="false">
      <c r="D18019" s="240" t="n">
        <v>18019</v>
      </c>
    </row>
    <row r="18020" customFormat="false" ht="15.75" hidden="false" customHeight="false" outlineLevel="0" collapsed="false">
      <c r="D18020" s="240" t="n">
        <v>18020</v>
      </c>
    </row>
    <row r="18021" customFormat="false" ht="15.75" hidden="false" customHeight="false" outlineLevel="0" collapsed="false">
      <c r="D18021" s="240" t="n">
        <v>18021</v>
      </c>
    </row>
    <row r="18022" customFormat="false" ht="15.75" hidden="false" customHeight="false" outlineLevel="0" collapsed="false">
      <c r="D18022" s="240" t="n">
        <v>18022</v>
      </c>
    </row>
    <row r="18023" customFormat="false" ht="15.75" hidden="false" customHeight="false" outlineLevel="0" collapsed="false">
      <c r="D18023" s="240" t="n">
        <v>18023</v>
      </c>
    </row>
    <row r="18024" customFormat="false" ht="15.75" hidden="false" customHeight="false" outlineLevel="0" collapsed="false">
      <c r="D18024" s="240" t="n">
        <v>18024</v>
      </c>
    </row>
    <row r="18025" customFormat="false" ht="15.75" hidden="false" customHeight="false" outlineLevel="0" collapsed="false">
      <c r="D18025" s="240" t="n">
        <v>18025</v>
      </c>
    </row>
  </sheetData>
  <mergeCells count="1">
    <mergeCell ref="B9:C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KwDAABQSwMEFAACAAgAmoNxUvqSm42lAAAA9QAAABIAHABDb25maWcvUGFja2FnZS54bWwgohgAKKAUAAAAAAAAAAAAAAAAAAAAAAAAAAAAhY8xDoIwGIWvQrrT1hoTJD9lMHGSxGhiXJtSoBGKaYtwNweP5BXEKOrm+L73De/drzdIh6YOLso63ZoEzTBFgTKyzbUpE9T5IoxQymEr5EmUKhhl4+LB5QmqvD/HhPR9j/s5bm1JGKUzcsw2e1mpRqCPrP/LoTbOCyMV4nB4jeEMLyleRAxTIBODTJtvz8a5z/YHwqqrfWcVL2y43gGZIpD3Bf4AUEsDBBQAAgAIAJqDcVI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ag3FS0vmBSqUAAADYAAAAEwAcAEZvcm11bGFzL1NlY3Rpb24xLm0gohgAKKAUAAAAAAAAAAAAAAAAAAAAAAAAAAAAbY29CoMwFIX3QN4hpIuCCM7iJF3bQaGDOES90qDJLfkBi/hAfY6+WGOlW+9y4PCd71ronUTNqiOznBJK7F0YGFgtuhmEz1jBZnCUsHAVetNDaM5LD3NaemNAuxuaqUOconhtLkJBwX9b3m5NidoFqE0OxYnXzwcwhYMc5fvFg+xLp7UR2o5oVImzV3qnbHQ8TNaVX73kCXP71sHiti2mROr/zvwDUEsBAi0AFAACAAgAmoNxUvqSm42lAAAA9QAAABIAAAAAAAAAAAAAAAAAAAAAAENvbmZpZy9QYWNrYWdlLnhtbFBLAQItABQAAgAIAJqDcVIPyumrpAAAAOkAAAATAAAAAAAAAAAAAAAAAPEAAABbQ29udGVudF9UeXBlc10ueG1sUEsBAi0AFAACAAgAmoNxUtL5gUqlAAAA2AAAABMAAAAAAAAAAAAAAAAA4gEAAEZvcm11bGFzL1NlY3Rpb24xLm1QSwUGAAAAAAMAAwDCAAAA1AIAAAAAEAEAAO+7vzw/eG1sIHZlcnNpb249IjEuMCIgZW5jb2Rpbmc9InV0Zi04Ij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xgcAAAAAAACkBwAA77u/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+PEl0ZW1QYXRoIC8+PC9JdGVtTG9jYXRpb24+PFN0YWJsZUVudHJpZXMgLz48L0l0ZW0+PEl0ZW0+PEl0ZW1Mb2NhdGlvbj48SXRlbVR5cGU+Rm9ybXVsYTwvSXRlbVR5cGU+PEl0ZW1QYXRoPlNlY3Rpb24xL1RhYmxlYXUxPC9JdGVtUGF0aD48L0l0ZW1Mb2NhdGlvbj48U3RhYmxlRW50cmllcz48RW50cnkgVHlwZT0iSXNQcml2YXRlIiBWYWx1ZT0ibDAiIC8+PEVudHJ5IFR5cGU9IkZpbGxFbmFibGVkIiBWYWx1ZT0ibDAiIC8+PEVudHJ5IFR5cGU9IkZpbGxPYmplY3RUeXBlIiBWYWx1ZT0ic0Nvbm5lY3Rpb25Pbmx5IiAvPjxFbnRyeSBUeXBlPSJGaWxsVG9EYXRhTW9kZWxFbmFibGVkIiBWYWx1ZT0ibDAiIC8+PEVudHJ5IFR5cGU9IkJ1ZmZlck5leHRSZWZyZXNoIiBWYWx1ZT0ibDEiIC8+PEVudHJ5IFR5cGU9IlJlc3VsdFR5cGUiIFZhbHVlPSJzVGFibGUiIC8+PEVudHJ5IFR5cGU9Ik5hbWVVcGRhdGVkQWZ0ZXJGaWxsIiBWYWx1ZT0ibDAiIC8+PEVudHJ5IFR5cGU9Ik5hdmlnYXRpb25TdGVwTmFtZSIgVmFsdWU9InNOYXZpZ2F0aW9uIiAvPjxFbnRyeSBUeXBlPSJGaWxsZWRDb21wbGV0ZVJlc3VsdFRvV29ya3NoZWV0IiBWYWx1ZT0ibDEiIC8+PEVudHJ5IFR5cGU9IkFkZGVkVG9EYXRhTW9kZWwiIFZhbHVlPSJsMCIgLz48RW50cnkgVHlwZT0iRmlsbENvdW50IiBWYWx1ZT0ibDEiIC8+PEVudHJ5IFR5cGU9IkZpbGxFcnJvckNvZGUiIFZhbHVlPSJzVW5rbm93biIgLz48RW50cnkgVHlwZT0iRmlsbEVycm9yQ291bnQiIFZhbHVlPSJsMCIgLz48RW50cnkgVHlwZT0iRmlsbExhc3RVcGRhdGVkIiBWYWx1ZT0iZDIwMjEtMDMtMTdUMTU6Mjg6NDEuMDQ1MjMyOVoiIC8+PEVudHJ5IFR5cGU9IkZpbGxDb2x1bW5UeXBlcyIgVmFsdWU9InNCZz09IiAvPjxFbnRyeSBUeXBlPSJGaWxsQ29sdW1uTmFtZXMiIFZhbHVlPSJzWyZxdW90O091aSZxdW90O10iIC8+PEVudHJ5IFR5cGU9IkZpbGxTdGF0dXMiIFZhbHVlPSJzQ29tcGxldGUiIC8+PEVudHJ5IFR5cGU9IlJlbGF0aW9uc2hpcEluZm9Db250YWluZXIiIFZhbHVlPSJzeyZxdW90O2NvbHVtbkNvdW50JnF1b3Q7OjEsJnF1b3Q7a2V5Q29sdW1uTmFtZXMmcXVvdDs6W10sJnF1b3Q7cXVlcnlSZWxhdGlvbnNoaXBzJnF1b3Q7OltdLCZxdW90O2NvbHVtbklkZW50aXRpZXMmcXVvdDs6WyZxdW90O1NlY3Rpb24xL1RhYmxlYXUxL0F1dG9SZW1vdmVkQ29sdW1uczEue091aSwwfSZxdW90O10sJnF1b3Q7Q29sdW1uQ291bnQmcXVvdDs6MSwmcXVvdDtLZXlDb2x1bW5OYW1lcyZxdW90OzpbXSwmcXVvdDtDb2x1bW5JZGVudGl0aWVzJnF1b3Q7OlsmcXVvdDtTZWN0aW9uMS9UYWJsZWF1MS9BdXRvUmVtb3ZlZENvbHVtbnMxLntPdWksMH0mcXVvdDtdLCZxdW90O1JlbGF0aW9uc2hpcEluZm8mcXVvdDs6W119IiAvPjwvU3RhYmxlRW50cmllcz48L0l0ZW0+PEl0ZW0+PEl0ZW1Mb2NhdGlvbj48SXRlbVR5cGU+Rm9ybXVsYTwvSXRlbVR5cGU+PEl0ZW1QYXRoPlNlY3Rpb24xL1RhYmxlYXUxL1NvdXJjZTwvSXRlbVBhdGg+PC9JdGVtTG9jYXRpb24+PFN0YWJsZUVudHJpZXMgLz48L0l0ZW0+PEl0ZW0+PEl0ZW1Mb2NhdGlvbj48SXRlbVR5cGU+Rm9ybXVsYTwvSXRlbVR5cGU+PEl0ZW1QYXRoPlNlY3Rpb24xL1RhYmxlYXUxL1R5cGUlMjBtb2RpZmklQzMlQTk8L0l0ZW1QYXRoPjwvSXRlbUxvY2F0aW9uPjxTdGFibGVFbnRyaWVzIC8+PC9JdGVtPjwvSXRlbXM+PC9Mb2NhbFBhY2thZ2VNZXRhZGF0YUZpbGU+FgAAAFBLBQYAAAAAAAAAAAAAAAAAAAAAAAAmAQAAAQAAANCMnd8BFdERjHoAwE/Cl+sBAAAAi7X35HKsyEWGgu2Nr4hCOgAAAAACAAAAAAAQZgAAAAEAACAAAAATHcWrI5f2FDj40cG4K6YJ+p2M4o77oinmBfnczkkXvAAAAAAOgAAAAAIAACAAAADpWd682x1WRhW648WhyqEix3oIWbwFLovayk6Mx3zADlAAAADfpsmsfVq2hvL5dfT98XehSYjO1X0hV2y1rkOH/2CmZWsIu885+2PCoWEGhOV0henWkMFuhpoCAMUr23LlDIe4CDT9lo7EEMtPk4Ogfkfw0kAAAAAXTuOsui73oWr3xacmK5+ieBWH4b59ErxOVb8W1Yxv+/Mc8MGEOo4V7XzU1BZQC1TvSL+YRafgXxlt1mAzD/dE</DataMashup>
</file>

<file path=customXml/itemProps1.xml><?xml version="1.0" encoding="utf-8"?>
<ds:datastoreItem xmlns:ds="http://schemas.openxmlformats.org/officeDocument/2006/customXml" ds:itemID="{47BBFBE9-3E8A-47DF-BD8C-580F522EEC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2018-07-30T15:36:02Z</dcterms:created>
  <dc:creator>Microsoft Office User</dc:creator>
  <dc:description/>
  <dc:language>en-US</dc:language>
  <cp:lastModifiedBy/>
  <cp:lastPrinted>2021-04-06T09:21:23Z</cp:lastPrinted>
  <dcterms:modified xsi:type="dcterms:W3CDTF">2025-12-08T12:39:18Z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